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michail\Desktop\"/>
    </mc:Choice>
  </mc:AlternateContent>
  <bookViews>
    <workbookView xWindow="0" yWindow="0" windowWidth="21600" windowHeight="9630" tabRatio="905" firstSheet="1" activeTab="1"/>
  </bookViews>
  <sheets>
    <sheet name="ΚΡΑΤΙΚΟΙ ΥΠΑΛΛΗΛΟΙ (1.1.2019)" sheetId="31" state="hidden" r:id="rId1"/>
    <sheet name="ΚΡΑΤΙΚΟΙ ΥΠΑΛΛΗΛΟΙ (Α) 01.07.20" sheetId="32" r:id="rId2"/>
  </sheets>
  <definedNames>
    <definedName name="_xlnm._FilterDatabase" localSheetId="1" hidden="1">'ΚΡΑΤΙΚΟΙ ΥΠΑΛΛΗΛΟΙ (Α) 01.07.20'!$A$1:$V$207</definedName>
    <definedName name="_xlnm.Print_Area" localSheetId="0">'ΚΡΑΤΙΚΟΙ ΥΠΑΛΛΗΛΟΙ (1.1.2019)'!$A$1:$L$204</definedName>
    <definedName name="_xlnm.Print_Area" localSheetId="1">'ΚΡΑΤΙΚΟΙ ΥΠΑΛΛΗΛΟΙ (Α) 01.07.20'!$A$1:$U$207</definedName>
    <definedName name="_xlnm.Print_Titles" localSheetId="0">'ΚΡΑΤΙΚΟΙ ΥΠΑΛΛΗΛΟΙ (1.1.2019)'!$1:$3</definedName>
    <definedName name="_xlnm.Print_Titles" localSheetId="1">'ΚΡΑΤΙΚΟΙ ΥΠΑΛΛΗΛΟΙ (Α) 01.07.20'!$1:$3</definedName>
  </definedNames>
  <calcPr calcId="191029"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 i="31" l="1"/>
  <c r="E6" i="31"/>
  <c r="E7" i="3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4" i="31"/>
  <c r="C192" i="31" l="1"/>
  <c r="C191" i="31"/>
  <c r="C190" i="31"/>
  <c r="C189" i="31"/>
  <c r="C188" i="31"/>
  <c r="C187" i="31"/>
  <c r="D197" i="31"/>
  <c r="D198" i="31"/>
  <c r="D199" i="31"/>
  <c r="D200" i="31"/>
  <c r="D201" i="31"/>
  <c r="D202" i="31"/>
  <c r="D203" i="31"/>
  <c r="D204" i="31"/>
  <c r="D196" i="31"/>
  <c r="C179" i="31" l="1"/>
  <c r="C180" i="31"/>
  <c r="C181" i="31"/>
  <c r="C182" i="31"/>
  <c r="C183" i="31"/>
  <c r="C184" i="31"/>
  <c r="C185" i="31"/>
  <c r="C176" i="31"/>
  <c r="C170" i="31"/>
  <c r="C171" i="31"/>
  <c r="C172" i="31"/>
  <c r="C173" i="31"/>
  <c r="C174" i="31"/>
  <c r="C175" i="31"/>
  <c r="C177" i="31"/>
  <c r="C168" i="31"/>
  <c r="C161" i="31"/>
  <c r="C162" i="31"/>
  <c r="C163" i="31"/>
  <c r="C164" i="31"/>
  <c r="C165" i="31"/>
  <c r="C166" i="31"/>
  <c r="C167" i="31"/>
  <c r="C160" i="31"/>
  <c r="C157" i="31"/>
  <c r="C158" i="31"/>
  <c r="C148" i="31"/>
  <c r="C149" i="31"/>
  <c r="C150" i="31"/>
  <c r="C151" i="31"/>
  <c r="C152" i="31"/>
  <c r="C153" i="31"/>
  <c r="C154" i="31"/>
  <c r="C155" i="31"/>
  <c r="C156" i="31"/>
  <c r="C146" i="31"/>
  <c r="C135" i="31"/>
  <c r="C136" i="31"/>
  <c r="C137" i="31"/>
  <c r="C138" i="31"/>
  <c r="C139" i="31"/>
  <c r="C140" i="31"/>
  <c r="C141" i="31"/>
  <c r="C142" i="31"/>
  <c r="C144" i="31"/>
  <c r="C145" i="31"/>
  <c r="C133" i="31"/>
  <c r="C132" i="31"/>
  <c r="C131" i="31"/>
  <c r="C130" i="31"/>
  <c r="C129" i="31"/>
  <c r="C128" i="31"/>
  <c r="C127" i="31"/>
  <c r="C126" i="31"/>
  <c r="C125" i="31"/>
  <c r="C124" i="31"/>
  <c r="C113" i="31"/>
  <c r="C114" i="31"/>
  <c r="C115" i="31"/>
  <c r="C116" i="31"/>
  <c r="C117" i="31"/>
  <c r="C118" i="31"/>
  <c r="C119" i="31"/>
  <c r="C120" i="31"/>
  <c r="C121" i="31"/>
  <c r="C122" i="31"/>
  <c r="C99" i="31"/>
  <c r="C100" i="31"/>
  <c r="C101" i="31"/>
  <c r="C102" i="31"/>
  <c r="C103" i="31"/>
  <c r="C104" i="31"/>
  <c r="C105" i="31"/>
  <c r="C106" i="31"/>
  <c r="C107" i="31"/>
  <c r="C108" i="31"/>
  <c r="C109" i="31"/>
  <c r="C110" i="31"/>
  <c r="C111" i="31"/>
  <c r="C97" i="31"/>
  <c r="C96" i="31"/>
  <c r="C95" i="31"/>
  <c r="C94" i="31"/>
  <c r="C93" i="31"/>
  <c r="C92" i="31"/>
  <c r="C91" i="31"/>
  <c r="C90" i="31"/>
  <c r="C89" i="31"/>
  <c r="C88" i="31"/>
  <c r="C87" i="31"/>
  <c r="C86" i="31"/>
  <c r="C73" i="31"/>
  <c r="C74" i="31"/>
  <c r="C75" i="31"/>
  <c r="C76" i="31"/>
  <c r="C77" i="31"/>
  <c r="C78" i="31"/>
  <c r="C79" i="31"/>
  <c r="C80" i="31"/>
  <c r="C81" i="31"/>
  <c r="C82" i="31"/>
  <c r="C83" i="31"/>
  <c r="C84" i="31"/>
  <c r="C71" i="31"/>
  <c r="C69" i="31"/>
  <c r="C70" i="31"/>
  <c r="C68" i="31"/>
  <c r="C67" i="31"/>
  <c r="C66" i="31"/>
  <c r="C65" i="31"/>
  <c r="C64" i="31"/>
  <c r="C63" i="31"/>
  <c r="C62" i="31"/>
  <c r="C61" i="31"/>
  <c r="C60" i="31"/>
  <c r="C59" i="31"/>
  <c r="C58" i="31"/>
  <c r="C57" i="31"/>
  <c r="C55" i="31"/>
  <c r="C54" i="31"/>
  <c r="C53" i="31"/>
  <c r="C52" i="31"/>
  <c r="C51" i="31"/>
  <c r="C50" i="31"/>
  <c r="C49" i="31"/>
  <c r="C48" i="31"/>
  <c r="C47" i="31"/>
  <c r="C46" i="31"/>
  <c r="C45" i="31"/>
  <c r="C44" i="31"/>
  <c r="C42" i="31"/>
  <c r="C41" i="31"/>
  <c r="C40" i="31"/>
  <c r="C39" i="31"/>
  <c r="C38" i="31"/>
  <c r="C37" i="31"/>
  <c r="C36" i="31"/>
  <c r="C35" i="31"/>
  <c r="C34" i="31"/>
  <c r="C33" i="31"/>
  <c r="C32" i="31"/>
  <c r="C31" i="31"/>
  <c r="C29" i="31"/>
  <c r="C28" i="31"/>
  <c r="C27" i="31"/>
  <c r="C26" i="31"/>
  <c r="C25" i="31"/>
  <c r="C24" i="31"/>
  <c r="C23" i="31"/>
  <c r="C22" i="31"/>
  <c r="C21" i="31"/>
  <c r="C20" i="31"/>
  <c r="C19" i="31"/>
  <c r="C18" i="31"/>
  <c r="C6" i="31" l="1"/>
  <c r="C7" i="31"/>
  <c r="C8" i="31"/>
  <c r="C9" i="31"/>
  <c r="C10" i="31"/>
  <c r="C11" i="31"/>
  <c r="C12" i="31"/>
  <c r="C13" i="31"/>
  <c r="C14" i="31"/>
  <c r="C15" i="31"/>
  <c r="C16" i="31"/>
  <c r="C5" i="31"/>
  <c r="F30" i="31"/>
  <c r="G30" i="31" s="1"/>
  <c r="F17" i="31"/>
  <c r="G17" i="31" s="1"/>
  <c r="F43" i="31"/>
  <c r="G43" i="31" s="1"/>
  <c r="F56" i="31"/>
  <c r="F69" i="31"/>
  <c r="G69" i="31" s="1"/>
  <c r="F70" i="31"/>
  <c r="G70" i="31" s="1"/>
  <c r="F71" i="31"/>
  <c r="G71" i="31" s="1"/>
  <c r="F72" i="31"/>
  <c r="G72" i="31" s="1"/>
  <c r="F73" i="31"/>
  <c r="G73" i="31" s="1"/>
  <c r="F74" i="31"/>
  <c r="G74" i="31" s="1"/>
  <c r="F75" i="31"/>
  <c r="G75" i="31" s="1"/>
  <c r="F76" i="31"/>
  <c r="G76" i="31" s="1"/>
  <c r="F77" i="31"/>
  <c r="G77" i="31" s="1"/>
  <c r="F78" i="31"/>
  <c r="G78" i="31" s="1"/>
  <c r="F79" i="31"/>
  <c r="G79" i="31" s="1"/>
  <c r="F80" i="31"/>
  <c r="G80" i="31" s="1"/>
  <c r="F81" i="31"/>
  <c r="G81" i="31" s="1"/>
  <c r="F82" i="31"/>
  <c r="G82" i="31" s="1"/>
  <c r="F83" i="31"/>
  <c r="G83" i="31" s="1"/>
  <c r="F84" i="31"/>
  <c r="G84" i="31" s="1"/>
  <c r="F85" i="31"/>
  <c r="G85" i="31" s="1"/>
  <c r="F86" i="31"/>
  <c r="G86" i="31" s="1"/>
  <c r="F87" i="31"/>
  <c r="G87" i="31" s="1"/>
  <c r="F88" i="31"/>
  <c r="G88" i="31" s="1"/>
  <c r="F89" i="31"/>
  <c r="G89" i="31" s="1"/>
  <c r="F90" i="31"/>
  <c r="G90" i="31" s="1"/>
  <c r="F91" i="31"/>
  <c r="G91" i="31" s="1"/>
  <c r="F92" i="31"/>
  <c r="G92" i="31" s="1"/>
  <c r="F93" i="31"/>
  <c r="G93" i="31" s="1"/>
  <c r="F94" i="31"/>
  <c r="G94" i="31" s="1"/>
  <c r="F95" i="31"/>
  <c r="G95" i="31" s="1"/>
  <c r="F96" i="31"/>
  <c r="G96" i="31" s="1"/>
  <c r="F97" i="31"/>
  <c r="G97" i="31" s="1"/>
  <c r="F98" i="31"/>
  <c r="G98" i="31" s="1"/>
  <c r="F99" i="31"/>
  <c r="G99" i="31" s="1"/>
  <c r="F100" i="31"/>
  <c r="G100" i="31" s="1"/>
  <c r="F101" i="31"/>
  <c r="G101" i="31" s="1"/>
  <c r="F102" i="31"/>
  <c r="G102" i="31" s="1"/>
  <c r="F103" i="31"/>
  <c r="G103" i="31" s="1"/>
  <c r="F104" i="31"/>
  <c r="G104" i="31" s="1"/>
  <c r="F105" i="31"/>
  <c r="G105" i="31" s="1"/>
  <c r="F106" i="31"/>
  <c r="G106" i="31" s="1"/>
  <c r="F107" i="31"/>
  <c r="G107" i="31" s="1"/>
  <c r="F108" i="31"/>
  <c r="G108" i="31" s="1"/>
  <c r="F109" i="31"/>
  <c r="G109" i="31" s="1"/>
  <c r="F110" i="31"/>
  <c r="G110" i="31" s="1"/>
  <c r="F111" i="31"/>
  <c r="G111" i="31" s="1"/>
  <c r="F112" i="31"/>
  <c r="G112" i="31" s="1"/>
  <c r="F113" i="31"/>
  <c r="G113" i="31" s="1"/>
  <c r="F114" i="31"/>
  <c r="G114" i="31" s="1"/>
  <c r="F115" i="31"/>
  <c r="G115" i="31" s="1"/>
  <c r="F116" i="31"/>
  <c r="G116" i="31" s="1"/>
  <c r="F117" i="31"/>
  <c r="G117" i="31" s="1"/>
  <c r="F118" i="31"/>
  <c r="G118" i="31" s="1"/>
  <c r="F119" i="31"/>
  <c r="G119" i="31" s="1"/>
  <c r="F120" i="31"/>
  <c r="G120" i="31" s="1"/>
  <c r="F121" i="31"/>
  <c r="G121" i="31" s="1"/>
  <c r="F122" i="31"/>
  <c r="G122" i="31" s="1"/>
  <c r="F123" i="31"/>
  <c r="G123" i="31" s="1"/>
  <c r="F124" i="31"/>
  <c r="G124" i="31" s="1"/>
  <c r="F125" i="31"/>
  <c r="G125" i="31" s="1"/>
  <c r="F126" i="31"/>
  <c r="G126" i="31" s="1"/>
  <c r="F127" i="31"/>
  <c r="G127" i="31" s="1"/>
  <c r="F128" i="31"/>
  <c r="G128" i="31" s="1"/>
  <c r="F129" i="31"/>
  <c r="G129" i="31" s="1"/>
  <c r="F130" i="31"/>
  <c r="G130" i="31" s="1"/>
  <c r="F131" i="31"/>
  <c r="G131" i="31" s="1"/>
  <c r="F132" i="31"/>
  <c r="G132" i="31" s="1"/>
  <c r="F133" i="31"/>
  <c r="G133" i="31" s="1"/>
  <c r="F134" i="31"/>
  <c r="G134" i="31" s="1"/>
  <c r="F135" i="31"/>
  <c r="G135" i="31" s="1"/>
  <c r="F136" i="31"/>
  <c r="G136" i="31" s="1"/>
  <c r="F137" i="31"/>
  <c r="G137" i="31" s="1"/>
  <c r="F138" i="31"/>
  <c r="G138" i="31" s="1"/>
  <c r="F139" i="31"/>
  <c r="G139" i="31" s="1"/>
  <c r="F140" i="31"/>
  <c r="G140" i="31" s="1"/>
  <c r="F141" i="31"/>
  <c r="G141" i="31" s="1"/>
  <c r="F142" i="31"/>
  <c r="G142" i="31" s="1"/>
  <c r="F143" i="31"/>
  <c r="G143" i="31" s="1"/>
  <c r="F144" i="31"/>
  <c r="G144" i="31" s="1"/>
  <c r="F145" i="31"/>
  <c r="G145" i="31" s="1"/>
  <c r="F146" i="31"/>
  <c r="G146" i="31" s="1"/>
  <c r="F147" i="31"/>
  <c r="G147" i="31" s="1"/>
  <c r="F148" i="31"/>
  <c r="G148" i="31" s="1"/>
  <c r="F149" i="31"/>
  <c r="G149" i="31" s="1"/>
  <c r="F150" i="31"/>
  <c r="G150" i="31" s="1"/>
  <c r="F151" i="31"/>
  <c r="G151" i="31" s="1"/>
  <c r="F152" i="31"/>
  <c r="G152" i="31" s="1"/>
  <c r="F153" i="31"/>
  <c r="G153" i="31" s="1"/>
  <c r="F154" i="31"/>
  <c r="G154" i="31" s="1"/>
  <c r="F155" i="31"/>
  <c r="G155" i="31" s="1"/>
  <c r="F156" i="31"/>
  <c r="G156" i="31" s="1"/>
  <c r="F157" i="31"/>
  <c r="G157" i="31" s="1"/>
  <c r="F158" i="31"/>
  <c r="G158" i="31" s="1"/>
  <c r="F159" i="31"/>
  <c r="G159" i="31" s="1"/>
  <c r="F160" i="31"/>
  <c r="G160" i="31" s="1"/>
  <c r="F161" i="31"/>
  <c r="G161" i="31" s="1"/>
  <c r="F162" i="31"/>
  <c r="G162" i="31" s="1"/>
  <c r="F163" i="31"/>
  <c r="G163" i="31" s="1"/>
  <c r="F164" i="31"/>
  <c r="G164" i="31" s="1"/>
  <c r="F165" i="31"/>
  <c r="G165" i="31" s="1"/>
  <c r="F166" i="31"/>
  <c r="G166" i="31" s="1"/>
  <c r="F167" i="31"/>
  <c r="G167" i="31" s="1"/>
  <c r="F168" i="31"/>
  <c r="G168" i="31" s="1"/>
  <c r="F169" i="31"/>
  <c r="G169" i="31" s="1"/>
  <c r="F170" i="31"/>
  <c r="G170" i="31" s="1"/>
  <c r="F171" i="31"/>
  <c r="G171" i="31" s="1"/>
  <c r="F172" i="31"/>
  <c r="G172" i="31" s="1"/>
  <c r="F173" i="31"/>
  <c r="G173" i="31" s="1"/>
  <c r="F174" i="31"/>
  <c r="G174" i="31" s="1"/>
  <c r="F175" i="31"/>
  <c r="G175" i="31" s="1"/>
  <c r="F176" i="31"/>
  <c r="G176" i="31" s="1"/>
  <c r="F177" i="31"/>
  <c r="G177" i="31" s="1"/>
  <c r="F178" i="31"/>
  <c r="G178" i="31" s="1"/>
  <c r="F179" i="31"/>
  <c r="G179" i="31" s="1"/>
  <c r="F180" i="31"/>
  <c r="G180" i="31" s="1"/>
  <c r="F181" i="31"/>
  <c r="G181" i="31" s="1"/>
  <c r="F182" i="31"/>
  <c r="G182" i="31" s="1"/>
  <c r="F183" i="31"/>
  <c r="G183" i="31" s="1"/>
  <c r="F184" i="31"/>
  <c r="G184" i="31" s="1"/>
  <c r="F185" i="31"/>
  <c r="G185" i="31" s="1"/>
  <c r="F186" i="31"/>
  <c r="G186" i="31" s="1"/>
  <c r="F187" i="31"/>
  <c r="G187" i="31" s="1"/>
  <c r="F188" i="31"/>
  <c r="G188" i="31" s="1"/>
  <c r="F189" i="31"/>
  <c r="G189" i="31" s="1"/>
  <c r="F190" i="31"/>
  <c r="G190" i="31" s="1"/>
  <c r="F191" i="31"/>
  <c r="G191" i="31" s="1"/>
  <c r="F192" i="31"/>
  <c r="G192" i="31" s="1"/>
  <c r="F4" i="31"/>
  <c r="F204" i="31"/>
  <c r="F203" i="31"/>
  <c r="F202" i="31"/>
  <c r="F201" i="31"/>
  <c r="F200" i="31"/>
  <c r="F199" i="31"/>
  <c r="F198" i="31"/>
  <c r="F197" i="31"/>
  <c r="F196" i="31"/>
  <c r="G196" i="31" s="1"/>
  <c r="G56" i="31" l="1"/>
  <c r="H56" i="31" s="1"/>
  <c r="H196" i="31"/>
  <c r="H191" i="31"/>
  <c r="H189" i="31"/>
  <c r="H187" i="31"/>
  <c r="H185" i="31"/>
  <c r="H183" i="31"/>
  <c r="H181" i="31"/>
  <c r="H179" i="31"/>
  <c r="H177" i="31"/>
  <c r="H175" i="31"/>
  <c r="H173" i="31"/>
  <c r="H171" i="31"/>
  <c r="H169" i="31"/>
  <c r="H167" i="31"/>
  <c r="H165" i="31"/>
  <c r="H163" i="31"/>
  <c r="H161" i="31"/>
  <c r="H159" i="31"/>
  <c r="H157" i="31"/>
  <c r="H155" i="31"/>
  <c r="H153" i="31"/>
  <c r="H151" i="31"/>
  <c r="H149" i="31"/>
  <c r="H147" i="31"/>
  <c r="H145" i="31"/>
  <c r="H143" i="31"/>
  <c r="H141" i="31"/>
  <c r="H139" i="31"/>
  <c r="H137" i="31"/>
  <c r="H135" i="31"/>
  <c r="H133" i="31"/>
  <c r="H131" i="31"/>
  <c r="H129" i="31"/>
  <c r="H127" i="31"/>
  <c r="H125" i="31"/>
  <c r="H123" i="31"/>
  <c r="H121" i="31"/>
  <c r="H119" i="31"/>
  <c r="H117" i="31"/>
  <c r="H115" i="31"/>
  <c r="H113" i="31"/>
  <c r="H111" i="31"/>
  <c r="H109" i="31"/>
  <c r="H107" i="31"/>
  <c r="H105" i="31"/>
  <c r="H103" i="31"/>
  <c r="H101" i="31"/>
  <c r="H99" i="31"/>
  <c r="H97" i="31"/>
  <c r="H95" i="31"/>
  <c r="H93" i="31"/>
  <c r="H91" i="31"/>
  <c r="H89" i="31"/>
  <c r="H87" i="31"/>
  <c r="H85" i="31"/>
  <c r="H83" i="31"/>
  <c r="H81" i="31"/>
  <c r="H79" i="31"/>
  <c r="H77" i="31"/>
  <c r="H75" i="31"/>
  <c r="H73" i="31"/>
  <c r="H71" i="31"/>
  <c r="H69" i="31"/>
  <c r="H43" i="31"/>
  <c r="H192" i="31"/>
  <c r="H190" i="31"/>
  <c r="H188" i="31"/>
  <c r="H186" i="31"/>
  <c r="H184" i="31"/>
  <c r="H182" i="31"/>
  <c r="H180" i="31"/>
  <c r="H178" i="31"/>
  <c r="H176" i="31"/>
  <c r="H174" i="31"/>
  <c r="H172" i="31"/>
  <c r="H170" i="31"/>
  <c r="H168" i="31"/>
  <c r="H166" i="31"/>
  <c r="H164" i="31"/>
  <c r="H162" i="31"/>
  <c r="H160" i="31"/>
  <c r="H158" i="31"/>
  <c r="H156" i="31"/>
  <c r="H154" i="31"/>
  <c r="H152" i="31"/>
  <c r="H150" i="31"/>
  <c r="H148" i="31"/>
  <c r="H146" i="31"/>
  <c r="H144" i="31"/>
  <c r="H142" i="31"/>
  <c r="H140" i="31"/>
  <c r="H138" i="31"/>
  <c r="H136" i="31"/>
  <c r="H134" i="31"/>
  <c r="H132" i="31"/>
  <c r="H130" i="31"/>
  <c r="H128" i="31"/>
  <c r="H126" i="31"/>
  <c r="H124" i="31"/>
  <c r="H122" i="31"/>
  <c r="H120" i="31"/>
  <c r="H118" i="31"/>
  <c r="H116" i="31"/>
  <c r="H114" i="31"/>
  <c r="H112" i="31"/>
  <c r="H110" i="31"/>
  <c r="H108" i="31"/>
  <c r="H106" i="31"/>
  <c r="H104" i="31"/>
  <c r="H102" i="31"/>
  <c r="H100" i="31"/>
  <c r="H98" i="31"/>
  <c r="H96" i="31"/>
  <c r="H94" i="31"/>
  <c r="H92" i="31"/>
  <c r="H90" i="31"/>
  <c r="H88" i="31"/>
  <c r="H86" i="31"/>
  <c r="H84" i="31"/>
  <c r="H82" i="31"/>
  <c r="H80" i="31"/>
  <c r="H78" i="31"/>
  <c r="H76" i="31"/>
  <c r="H74" i="31"/>
  <c r="H72" i="31"/>
  <c r="H70" i="31"/>
  <c r="H17" i="31"/>
  <c r="H30" i="31"/>
  <c r="F57" i="31"/>
  <c r="G57" i="31" s="1"/>
  <c r="F31" i="31"/>
  <c r="G31" i="31" s="1"/>
  <c r="F19" i="31"/>
  <c r="G19" i="31" s="1"/>
  <c r="F18" i="31"/>
  <c r="G18" i="31" s="1"/>
  <c r="F5" i="31"/>
  <c r="G5" i="31" s="1"/>
  <c r="G4" i="31"/>
  <c r="H4" i="31" s="1"/>
  <c r="J83" i="31"/>
  <c r="K72" i="31"/>
  <c r="K83" i="31"/>
  <c r="J72" i="31"/>
  <c r="J69" i="31"/>
  <c r="K69" i="31"/>
  <c r="K110" i="31"/>
  <c r="J110" i="31"/>
  <c r="G197" i="31"/>
  <c r="G203" i="31"/>
  <c r="G204" i="31"/>
  <c r="H204" i="31" l="1"/>
  <c r="H19" i="31"/>
  <c r="H197" i="31"/>
  <c r="H5" i="31"/>
  <c r="H57" i="31"/>
  <c r="H203" i="31"/>
  <c r="H18" i="31"/>
  <c r="H31" i="31"/>
  <c r="F58" i="31"/>
  <c r="G58" i="31" s="1"/>
  <c r="F32" i="31"/>
  <c r="G32" i="31" s="1"/>
  <c r="F20" i="31"/>
  <c r="G20" i="31" s="1"/>
  <c r="F6" i="31"/>
  <c r="G6" i="31" s="1"/>
  <c r="G202" i="31"/>
  <c r="G200" i="31"/>
  <c r="G198" i="31"/>
  <c r="K177" i="31"/>
  <c r="J176" i="31"/>
  <c r="K169" i="31"/>
  <c r="J177" i="31"/>
  <c r="K176" i="31"/>
  <c r="J169" i="31"/>
  <c r="J168" i="31"/>
  <c r="K167" i="31"/>
  <c r="J166" i="31"/>
  <c r="K159" i="31"/>
  <c r="K168" i="31"/>
  <c r="J167" i="31"/>
  <c r="K166" i="31"/>
  <c r="J159" i="31"/>
  <c r="J158" i="31"/>
  <c r="K157" i="31"/>
  <c r="K155" i="31"/>
  <c r="K147" i="31"/>
  <c r="K158" i="31"/>
  <c r="J157" i="31"/>
  <c r="J155" i="31"/>
  <c r="J147" i="31"/>
  <c r="K133" i="31"/>
  <c r="J132" i="31"/>
  <c r="K123" i="31"/>
  <c r="J133" i="31"/>
  <c r="K132" i="31"/>
  <c r="J123" i="31"/>
  <c r="K121" i="31"/>
  <c r="J121" i="31"/>
  <c r="G201" i="31"/>
  <c r="G199" i="31"/>
  <c r="J192" i="31"/>
  <c r="J186" i="31"/>
  <c r="K192" i="31"/>
  <c r="K186" i="31"/>
  <c r="K185" i="31"/>
  <c r="J184" i="31"/>
  <c r="J178" i="31"/>
  <c r="J185" i="31"/>
  <c r="K184" i="31"/>
  <c r="K178" i="31"/>
  <c r="J146" i="31"/>
  <c r="K145" i="31"/>
  <c r="K143" i="31"/>
  <c r="J134" i="31"/>
  <c r="K146" i="31"/>
  <c r="J145" i="31"/>
  <c r="J143" i="31"/>
  <c r="K134" i="31"/>
  <c r="K96" i="31"/>
  <c r="J85" i="31"/>
  <c r="J96" i="31"/>
  <c r="K85" i="31"/>
  <c r="J98" i="31"/>
  <c r="K111" i="31"/>
  <c r="J71" i="31"/>
  <c r="J112" i="31"/>
  <c r="K98" i="31"/>
  <c r="J111" i="31"/>
  <c r="K71" i="31"/>
  <c r="K112" i="31"/>
  <c r="K122" i="31"/>
  <c r="J122" i="31"/>
  <c r="H201" i="31" l="1"/>
  <c r="H198" i="31"/>
  <c r="H202" i="31"/>
  <c r="H20" i="31"/>
  <c r="H58" i="31"/>
  <c r="H199" i="31"/>
  <c r="H200" i="31"/>
  <c r="H6" i="31"/>
  <c r="H32" i="31"/>
  <c r="F59" i="31"/>
  <c r="G59" i="31" s="1"/>
  <c r="F33" i="31"/>
  <c r="G33" i="31" s="1"/>
  <c r="F21" i="31"/>
  <c r="G21" i="31" s="1"/>
  <c r="F7" i="31"/>
  <c r="G7" i="31" s="1"/>
  <c r="H21" i="31" l="1"/>
  <c r="H59" i="31"/>
  <c r="H7" i="31"/>
  <c r="H33" i="31"/>
  <c r="F60" i="31"/>
  <c r="G60" i="31" s="1"/>
  <c r="F34" i="31"/>
  <c r="G34" i="31" s="1"/>
  <c r="F22" i="31"/>
  <c r="G22" i="31" s="1"/>
  <c r="F8" i="31"/>
  <c r="G8" i="31" s="1"/>
  <c r="H60" i="31" l="1"/>
  <c r="H22" i="31"/>
  <c r="H8" i="31"/>
  <c r="H34" i="31"/>
  <c r="F61" i="31"/>
  <c r="G61" i="31" s="1"/>
  <c r="F35" i="31"/>
  <c r="G35" i="31" s="1"/>
  <c r="F23" i="31"/>
  <c r="G23" i="31" s="1"/>
  <c r="F9" i="31"/>
  <c r="G9" i="31" s="1"/>
  <c r="H9" i="31" l="1"/>
  <c r="H35" i="31"/>
  <c r="H23" i="31"/>
  <c r="H61" i="31"/>
  <c r="F62" i="31"/>
  <c r="G62" i="31" s="1"/>
  <c r="F36" i="31"/>
  <c r="G36" i="31" s="1"/>
  <c r="F24" i="31"/>
  <c r="G24" i="31" s="1"/>
  <c r="F10" i="31"/>
  <c r="G10" i="31" s="1"/>
  <c r="H24" i="31" l="1"/>
  <c r="H62" i="31"/>
  <c r="H10" i="31"/>
  <c r="H36" i="31"/>
  <c r="F63" i="31"/>
  <c r="G63" i="31" s="1"/>
  <c r="F37" i="31"/>
  <c r="G37" i="31" s="1"/>
  <c r="F25" i="31"/>
  <c r="G25" i="31" s="1"/>
  <c r="F11" i="31"/>
  <c r="G11" i="31" s="1"/>
  <c r="H11" i="31" l="1"/>
  <c r="H37" i="31"/>
  <c r="H25" i="31"/>
  <c r="H63" i="31"/>
  <c r="F64" i="31"/>
  <c r="G64" i="31" s="1"/>
  <c r="F38" i="31"/>
  <c r="G38" i="31" s="1"/>
  <c r="F26" i="31"/>
  <c r="G26" i="31" s="1"/>
  <c r="F12" i="31"/>
  <c r="G12" i="31" s="1"/>
  <c r="H26" i="31" l="1"/>
  <c r="H12" i="31"/>
  <c r="H64" i="31"/>
  <c r="H38" i="31"/>
  <c r="F65" i="31"/>
  <c r="G65" i="31" s="1"/>
  <c r="F39" i="31"/>
  <c r="G39" i="31" s="1"/>
  <c r="F27" i="31"/>
  <c r="G27" i="31" s="1"/>
  <c r="F13" i="31"/>
  <c r="G13" i="31" s="1"/>
  <c r="H65" i="31" l="1"/>
  <c r="H13" i="31"/>
  <c r="H39" i="31"/>
  <c r="H27" i="31"/>
  <c r="F66" i="31"/>
  <c r="G66" i="31" s="1"/>
  <c r="F40" i="31"/>
  <c r="G40" i="31" s="1"/>
  <c r="F28" i="31"/>
  <c r="G28" i="31" s="1"/>
  <c r="F14" i="31"/>
  <c r="G14" i="31" s="1"/>
  <c r="H14" i="31" l="1"/>
  <c r="H28" i="31"/>
  <c r="H66" i="31"/>
  <c r="H40" i="31"/>
  <c r="F67" i="31"/>
  <c r="G67" i="31" s="1"/>
  <c r="F41" i="31"/>
  <c r="G41" i="31" s="1"/>
  <c r="F29" i="31"/>
  <c r="G29" i="31" s="1"/>
  <c r="F15" i="31"/>
  <c r="G15" i="31" s="1"/>
  <c r="H41" i="31" l="1"/>
  <c r="H29" i="31"/>
  <c r="H67" i="31"/>
  <c r="H15" i="31"/>
  <c r="F68" i="31"/>
  <c r="F42" i="31"/>
  <c r="G42" i="31" s="1"/>
  <c r="F16" i="31"/>
  <c r="J4" i="31" s="1"/>
  <c r="J17" i="31"/>
  <c r="K17" i="31"/>
  <c r="G68" i="31" l="1"/>
  <c r="H68" i="31" s="1"/>
  <c r="K56" i="31"/>
  <c r="H42" i="31"/>
  <c r="G16" i="31"/>
  <c r="J56" i="31"/>
  <c r="K30" i="31"/>
  <c r="J30" i="31"/>
  <c r="H16" i="31" l="1"/>
  <c r="K4" i="31"/>
  <c r="F44" i="31" l="1"/>
  <c r="G44" i="31" s="1"/>
  <c r="H44" i="31" l="1"/>
  <c r="F45" i="31"/>
  <c r="G45" i="31" s="1"/>
  <c r="H45" i="31" l="1"/>
  <c r="F46" i="31"/>
  <c r="G46" i="31" s="1"/>
  <c r="H46" i="31" l="1"/>
  <c r="F47" i="31"/>
  <c r="G47" i="31" s="1"/>
  <c r="H47" i="31" l="1"/>
  <c r="F48" i="31"/>
  <c r="G48" i="31" s="1"/>
  <c r="H48" i="31" l="1"/>
  <c r="F49" i="31"/>
  <c r="G49" i="31" s="1"/>
  <c r="H49" i="31" l="1"/>
  <c r="F50" i="31"/>
  <c r="G50" i="31" s="1"/>
  <c r="H50" i="31" l="1"/>
  <c r="F51" i="31"/>
  <c r="G51" i="31" s="1"/>
  <c r="H51" i="31" l="1"/>
  <c r="F52" i="31"/>
  <c r="G52" i="31" s="1"/>
  <c r="H52" i="31" l="1"/>
  <c r="F53" i="31"/>
  <c r="G53" i="31" s="1"/>
  <c r="H53" i="31" l="1"/>
  <c r="F54" i="31"/>
  <c r="G54" i="31" s="1"/>
  <c r="H54" i="31" l="1"/>
  <c r="F55" i="31"/>
  <c r="J43" i="31" l="1"/>
  <c r="G55" i="31"/>
  <c r="K43" i="31"/>
  <c r="H55" i="31" l="1"/>
</calcChain>
</file>

<file path=xl/sharedStrings.xml><?xml version="1.0" encoding="utf-8"?>
<sst xmlns="http://schemas.openxmlformats.org/spreadsheetml/2006/main" count="536" uniqueCount="125">
  <si>
    <t>ΚΑΘΑΡΟΣ ΜΗΝΙΑΙΟΣ ΜΙΣΘΟΣ ΠΡΙΝ ΑΠΌ Φ.ΕΙΣΟΔ.</t>
  </si>
  <si>
    <t>ΕΤΗΣΙΑ ΜΙΣΘΟΔΟΣΙΑ</t>
  </si>
  <si>
    <t>ΕΤΗΣΙΕΣ ΑΠΟΚΟΠΕΣ (ΠΡΙΝ ΑΠΟ Φ.ΕΙΣΟΔ)</t>
  </si>
  <si>
    <t>ΚΛΙΜΑΚΕΣ</t>
  </si>
  <si>
    <t>ΕΤΗΣΙΑ ΜΙΣΘΟΔΟΣΙΑ (€)</t>
  </si>
  <si>
    <t>ΜΗΝΙΑΙΑ ΜΙΣΘΟΔΟΣΙΑ (€)</t>
  </si>
  <si>
    <t>ΚΑΘΑΡΟΣ ΕΤΗΣΙΟΣ ΜΙΣΘΟΣ ΠΡΙΝ ΑΠΟ Φ.ΕΙΣ.</t>
  </si>
  <si>
    <t>ΚΑΘΑΡΟΣ ΕΤΗΣΙΟΣ ΜΙΣΘΟΣ ΜΕΤΑ ΑΠΟ Φ.ΕΙΣ.</t>
  </si>
  <si>
    <t>ΚΛΙΜΑΚΕΣ ΜΙΣΘΩΝ</t>
  </si>
  <si>
    <t>ΒΑΘΜΙΔΑ</t>
  </si>
  <si>
    <t>ΕΤΗΣΙΑ ΠΡΟΣΑΥΞΗΣΗ
€</t>
  </si>
  <si>
    <t>ΕΤΗΣΙΟΣ ΒΑΣΙΚΟΣ ΜΙΣΘΟΣ
€</t>
  </si>
  <si>
    <t>ΑΚΑΘΑΡΙΣΤΟΣ ΕΤΗΣΙΟΣ ΜΙΣΘΟΣ (12 ΜΗΝΩΝ)
€</t>
  </si>
  <si>
    <t xml:space="preserve">ΑΚΑΘΑΡΙΣΤΟΣ ΜΗΝΙΑΙΟΣ ΜΙΣΘΟΣ
€ </t>
  </si>
  <si>
    <t xml:space="preserve">ΑΚΑΘΑΡΙΣΤΟΣ ΕΤΗΣΙΟΣ ΜΙΣΘΟΣ
 (13 ΜΗΝΩΝ)
€ </t>
  </si>
  <si>
    <t>ΥΠΕΡΩΡΙΑΚΗ 
ΑΜΟΙΒΗ (1:1)</t>
  </si>
  <si>
    <t>ΥΠΕΡΩΡΙΑΚΗ ΑΜΟΙΒΗ 
ΑΣΤΥΝΟΜΙΑΣ (1:1)</t>
  </si>
  <si>
    <t>A1</t>
  </si>
  <si>
    <t>1η</t>
  </si>
  <si>
    <t>2η</t>
  </si>
  <si>
    <t>3η</t>
  </si>
  <si>
    <t>4η</t>
  </si>
  <si>
    <t>5η</t>
  </si>
  <si>
    <t>6η</t>
  </si>
  <si>
    <t>7η</t>
  </si>
  <si>
    <t>8η</t>
  </si>
  <si>
    <t>9η</t>
  </si>
  <si>
    <t>10η</t>
  </si>
  <si>
    <t>11η</t>
  </si>
  <si>
    <t>12η</t>
  </si>
  <si>
    <t>13η</t>
  </si>
  <si>
    <t>A2</t>
  </si>
  <si>
    <t>A3</t>
  </si>
  <si>
    <t>Α4</t>
  </si>
  <si>
    <t>Α5</t>
  </si>
  <si>
    <t>Α5(ii)</t>
  </si>
  <si>
    <t>14η</t>
  </si>
  <si>
    <t>15η</t>
  </si>
  <si>
    <t>Α5(iii)</t>
  </si>
  <si>
    <t>16η</t>
  </si>
  <si>
    <t>Α6</t>
  </si>
  <si>
    <t>Α6(ii)</t>
  </si>
  <si>
    <t>Α7</t>
  </si>
  <si>
    <t>Α7(ii)</t>
  </si>
  <si>
    <t>Α8</t>
  </si>
  <si>
    <t>Α8(i)</t>
  </si>
  <si>
    <t>Α8(ii)</t>
  </si>
  <si>
    <t>Α9</t>
  </si>
  <si>
    <t>Α9(i)</t>
  </si>
  <si>
    <t>Α9(ii)</t>
  </si>
  <si>
    <t>A10</t>
  </si>
  <si>
    <t>A10(i)</t>
  </si>
  <si>
    <t>A10(ii)</t>
  </si>
  <si>
    <t>A11</t>
  </si>
  <si>
    <t>Α11(ii)</t>
  </si>
  <si>
    <t>Α11(iii)</t>
  </si>
  <si>
    <r>
      <t>A11</t>
    </r>
    <r>
      <rPr>
        <b/>
        <vertAlign val="superscript"/>
        <sz val="11"/>
        <color theme="1"/>
        <rFont val="Calibri"/>
        <family val="2"/>
        <charset val="161"/>
        <scheme val="minor"/>
      </rPr>
      <t>(43707)</t>
    </r>
  </si>
  <si>
    <t>12η+</t>
  </si>
  <si>
    <t>A12</t>
  </si>
  <si>
    <t>Α12(ii)</t>
  </si>
  <si>
    <r>
      <t>Α12</t>
    </r>
    <r>
      <rPr>
        <b/>
        <vertAlign val="superscript"/>
        <sz val="11"/>
        <color theme="1"/>
        <rFont val="Calibri"/>
        <family val="2"/>
        <charset val="161"/>
        <scheme val="minor"/>
      </rPr>
      <t>(46201)</t>
    </r>
  </si>
  <si>
    <t>9η+</t>
  </si>
  <si>
    <r>
      <t>Α12</t>
    </r>
    <r>
      <rPr>
        <b/>
        <vertAlign val="superscript"/>
        <sz val="11"/>
        <color theme="1"/>
        <rFont val="Calibri"/>
        <family val="2"/>
        <charset val="161"/>
        <scheme val="minor"/>
      </rPr>
      <t>(48176)</t>
    </r>
  </si>
  <si>
    <t>10η+</t>
  </si>
  <si>
    <t>Α13</t>
  </si>
  <si>
    <t>Α13(i)</t>
  </si>
  <si>
    <t>Α13(ii)</t>
  </si>
  <si>
    <r>
      <t>A13</t>
    </r>
    <r>
      <rPr>
        <b/>
        <vertAlign val="superscript"/>
        <sz val="11"/>
        <color theme="1"/>
        <rFont val="Calibri"/>
        <family val="2"/>
        <charset val="161"/>
        <scheme val="minor"/>
      </rPr>
      <t>(52616)</t>
    </r>
  </si>
  <si>
    <t>A14</t>
  </si>
  <si>
    <t>A14(i)</t>
  </si>
  <si>
    <t>A14(ii)</t>
  </si>
  <si>
    <t>Α15</t>
  </si>
  <si>
    <t>Α15(i)</t>
  </si>
  <si>
    <t>Α15(ii)</t>
  </si>
  <si>
    <t>Α16</t>
  </si>
  <si>
    <t>Α16(i)</t>
  </si>
  <si>
    <t>ΠΑΓΙΟΙ ΜΙΣΘΟΙ
(ΛΙΡΕΣ)</t>
  </si>
  <si>
    <t>ΠΑΓΙΟΙ ΜΙΣΘΟΙ
(ΕΥΡΩ)</t>
  </si>
  <si>
    <t>ΕΠΙΔΟΜΑ ΠΑΡΑΣΤΑΣΕΩΣ (12 ΜΗΝΩΝ)</t>
  </si>
  <si>
    <t>F38227</t>
  </si>
  <si>
    <t>F39812</t>
  </si>
  <si>
    <t>F41370</t>
  </si>
  <si>
    <t>F41444</t>
  </si>
  <si>
    <t>F54123</t>
  </si>
  <si>
    <t>F44677</t>
  </si>
  <si>
    <t>F42156</t>
  </si>
  <si>
    <t>F38290</t>
  </si>
  <si>
    <t>F35176</t>
  </si>
  <si>
    <t xml:space="preserve">ΕΤΗΣΙΑ ΠΡΟΣΑΥΞΗΣΗ
</t>
  </si>
  <si>
    <t>ΕΤΗΣΙΟΣ ΒΑΣΙΚΟΣ ΜΙΣΘΟΣ</t>
  </si>
  <si>
    <t>Τ.ΧΗΡΩΝ
2%</t>
  </si>
  <si>
    <t>ΣΗΜΕΙΩΣΕΙΣ:</t>
  </si>
  <si>
    <t>1.Οι αποκοπές αφορούν σε κρατικούς υπαλλήλους που κατέχουν μόνιμη και συντάξιμη θέση</t>
  </si>
  <si>
    <r>
      <t>A11</t>
    </r>
    <r>
      <rPr>
        <b/>
        <vertAlign val="superscript"/>
        <sz val="11"/>
        <color theme="1"/>
        <rFont val="Calibri"/>
        <family val="2"/>
        <charset val="161"/>
        <scheme val="minor"/>
      </rPr>
      <t>(59664)</t>
    </r>
  </si>
  <si>
    <r>
      <t>Α12</t>
    </r>
    <r>
      <rPr>
        <b/>
        <vertAlign val="superscript"/>
        <sz val="11"/>
        <color theme="1"/>
        <rFont val="Calibri"/>
        <family val="2"/>
        <charset val="161"/>
        <scheme val="minor"/>
      </rPr>
      <t>(63069)</t>
    </r>
  </si>
  <si>
    <r>
      <t>A13</t>
    </r>
    <r>
      <rPr>
        <b/>
        <vertAlign val="superscript"/>
        <sz val="11"/>
        <color theme="1"/>
        <rFont val="Calibri"/>
        <family val="2"/>
        <charset val="161"/>
        <scheme val="minor"/>
      </rPr>
      <t>(71825)</t>
    </r>
  </si>
  <si>
    <t>ΕΤΗΣΙΟΣ ΤΙΜΑΡΙΘΜΟΣ
0,28%
€43</t>
  </si>
  <si>
    <t>F89161</t>
  </si>
  <si>
    <t>F92858</t>
  </si>
  <si>
    <t>F96491</t>
  </si>
  <si>
    <t>F96665</t>
  </si>
  <si>
    <t>F126237</t>
  </si>
  <si>
    <t>F104206</t>
  </si>
  <si>
    <t>F98325</t>
  </si>
  <si>
    <t>F89308</t>
  </si>
  <si>
    <t>F82045</t>
  </si>
  <si>
    <t>ΕΙΣΦΟΡΑ ΓΕΣΥ</t>
  </si>
  <si>
    <t>ΕΤΗΣΙΟΣ ΤΙΜΑΡΙΘΜΟΣ
€</t>
  </si>
  <si>
    <t>ΜΙΣΘΟΙ ΚΑΙ ΩΡΙΑΙΑ ΥΠΕΡΩΡΙΑΚΗ ΑΜΟΙΒΗ ΑΠΟ 01/01/2019</t>
  </si>
  <si>
    <t>ΤΚΑ 
4,2%</t>
  </si>
  <si>
    <t>ΜΙΣΘΟΔΟΣΙΑ ΚΑΙ ΑΠΟΚΟΠΕΣ ΜΟΝΙΜΩΝ ΚΡΑΤΙΚΩΝ ΥΠΑΛΛΗΛΩΝ ΑΠΟ 01/07/2020</t>
  </si>
  <si>
    <t>Μείωση Κλ. Εισδ</t>
  </si>
  <si>
    <t>Μείωση Κλ. Εισδ.</t>
  </si>
  <si>
    <t>4. Οι Διευθυντές των Τμημάτων/Υπηρεσιών με κλίμακες Α15 και Α16 λαμβάνουν επιπρόσθετα επίδομα φιλοξενίας ύψους €3.570 το χρόνο και οι Διευθυντές με κλίμακα Α15(i) €2.040 το χρόνο.</t>
  </si>
  <si>
    <t xml:space="preserve">2. Η φορολογία υπολογίζεται βάσει των πιο πάνω εισοδημάτων και αποκοπών χωρίς να λαμβάνονται υπόψη  άλλα εισοδήματα ή άλλες φορολογικές απαλλαγές/εκπτώσεις. </t>
  </si>
  <si>
    <t>3.Στον υπολογισμό των ετήσιων αποκοπών σημειώνεται ότι δεν γίνεται αποκοπή από τον 13ο μισθό για το σχέδιο σύνταξης και το ταμείο χηρών. Επίσης δεν αποκόπτεται από τον 13ο μισθό ειφορά στο ΤΚΑ εάν οι ετήσιες απολαβές (12 μηνών) υπερβαίνουν τις €54.864</t>
  </si>
  <si>
    <r>
      <t xml:space="preserve">ΕΤΗΣΙΟΣ </t>
    </r>
    <r>
      <rPr>
        <b/>
        <sz val="8"/>
        <color theme="1"/>
        <rFont val="Calibri"/>
        <family val="2"/>
        <charset val="161"/>
        <scheme val="minor"/>
      </rPr>
      <t>ΤΙΜΑΡΙΘΜΟΣ</t>
    </r>
    <r>
      <rPr>
        <b/>
        <sz val="10"/>
        <color theme="1"/>
        <rFont val="Calibri"/>
        <family val="2"/>
        <charset val="161"/>
        <scheme val="minor"/>
      </rPr>
      <t xml:space="preserve">
1,27%
</t>
    </r>
  </si>
  <si>
    <t xml:space="preserve">ΑΚΑΘΑΡΙΣΤΟΣ ΕΤΗΣΙΟΣ ΜΙΣΘΟΣ
 (13 ΜΗΝΩΝ)
 </t>
  </si>
  <si>
    <r>
      <rPr>
        <b/>
        <sz val="9"/>
        <color theme="1"/>
        <rFont val="Calibri"/>
        <family val="2"/>
        <charset val="161"/>
        <scheme val="minor"/>
      </rPr>
      <t>ΑΚΑΘΑΡΙΣΤΟΣ</t>
    </r>
    <r>
      <rPr>
        <b/>
        <sz val="10"/>
        <color theme="1"/>
        <rFont val="Calibri"/>
        <family val="2"/>
        <charset val="161"/>
        <scheme val="minor"/>
      </rPr>
      <t xml:space="preserve"> ΕΤΗΣΙΟΣ ΜΙΣΘΟΣ
</t>
    </r>
    <r>
      <rPr>
        <b/>
        <sz val="9"/>
        <color theme="1"/>
        <rFont val="Calibri"/>
        <family val="2"/>
        <charset val="161"/>
        <scheme val="minor"/>
      </rPr>
      <t xml:space="preserve"> (12 ΜΗΝΩΝ)</t>
    </r>
  </si>
  <si>
    <r>
      <rPr>
        <b/>
        <sz val="9"/>
        <color theme="1"/>
        <rFont val="Calibri"/>
        <family val="2"/>
        <charset val="161"/>
        <scheme val="minor"/>
      </rPr>
      <t>ΑΚΑΘΑΡΙΣΤΟΣ</t>
    </r>
    <r>
      <rPr>
        <b/>
        <sz val="10"/>
        <color theme="1"/>
        <rFont val="Calibri"/>
        <family val="2"/>
        <charset val="161"/>
        <scheme val="minor"/>
      </rPr>
      <t xml:space="preserve"> ΜΗΝΙΑΙΟΣ ΜΙΣΘΟΣ </t>
    </r>
  </si>
  <si>
    <r>
      <rPr>
        <b/>
        <sz val="10"/>
        <color theme="1"/>
        <rFont val="Calibri"/>
        <family val="2"/>
        <charset val="161"/>
        <scheme val="minor"/>
      </rPr>
      <t>ΦΟΡΟΣ</t>
    </r>
    <r>
      <rPr>
        <b/>
        <sz val="11"/>
        <color theme="1"/>
        <rFont val="Calibri"/>
        <family val="2"/>
        <charset val="161"/>
        <scheme val="minor"/>
      </rPr>
      <t xml:space="preserve"> </t>
    </r>
    <r>
      <rPr>
        <b/>
        <sz val="8"/>
        <color theme="1"/>
        <rFont val="Calibri"/>
        <family val="2"/>
        <charset val="161"/>
        <scheme val="minor"/>
      </rPr>
      <t>ΕΙΣΟΔΗΜΑΤΟΣ</t>
    </r>
  </si>
  <si>
    <r>
      <t xml:space="preserve">ΣΧΕΔΙΟ </t>
    </r>
    <r>
      <rPr>
        <b/>
        <sz val="9"/>
        <color theme="1"/>
        <rFont val="Calibri"/>
        <family val="2"/>
        <charset val="161"/>
        <scheme val="minor"/>
      </rPr>
      <t>ΣΥΝΤΑΞΗΣ</t>
    </r>
    <r>
      <rPr>
        <b/>
        <sz val="10"/>
        <color theme="1"/>
        <rFont val="Calibri"/>
        <family val="2"/>
        <charset val="161"/>
        <scheme val="minor"/>
      </rPr>
      <t xml:space="preserve">
3%</t>
    </r>
  </si>
  <si>
    <r>
      <t xml:space="preserve">ΜΕΙΩΣΗ </t>
    </r>
    <r>
      <rPr>
        <b/>
        <sz val="9"/>
        <color theme="1"/>
        <rFont val="Calibri"/>
        <family val="2"/>
        <charset val="161"/>
        <scheme val="minor"/>
      </rPr>
      <t>ΑΠΟΛΑΒΩΝ</t>
    </r>
    <r>
      <rPr>
        <b/>
        <sz val="11"/>
        <color theme="1"/>
        <rFont val="Calibri"/>
        <family val="2"/>
        <charset val="161"/>
        <scheme val="minor"/>
      </rPr>
      <t xml:space="preserve">
</t>
    </r>
    <r>
      <rPr>
        <b/>
        <sz val="10"/>
        <color theme="1"/>
        <rFont val="Calibri"/>
        <family val="2"/>
        <charset val="161"/>
        <scheme val="minor"/>
      </rPr>
      <t xml:space="preserve">με κλιμάκωση </t>
    </r>
  </si>
  <si>
    <r>
      <rPr>
        <b/>
        <sz val="10"/>
        <color theme="1"/>
        <rFont val="Calibri"/>
        <family val="2"/>
        <charset val="161"/>
        <scheme val="minor"/>
      </rPr>
      <t>ΦΟΡΟΣ</t>
    </r>
    <r>
      <rPr>
        <b/>
        <sz val="11"/>
        <color theme="1"/>
        <rFont val="Calibri"/>
        <family val="2"/>
        <charset val="161"/>
        <scheme val="minor"/>
      </rPr>
      <t xml:space="preserve"> </t>
    </r>
    <r>
      <rPr>
        <b/>
        <sz val="9"/>
        <color theme="1"/>
        <rFont val="Calibri"/>
        <family val="2"/>
        <charset val="161"/>
        <scheme val="minor"/>
      </rPr>
      <t>ΕΙΣΟΔΗΜΑΤΟΣ</t>
    </r>
    <r>
      <rPr>
        <b/>
        <sz val="11"/>
        <color theme="1"/>
        <rFont val="Calibri"/>
        <family val="2"/>
        <charset val="161"/>
        <scheme val="minor"/>
      </rPr>
      <t xml:space="preserve">
</t>
    </r>
    <r>
      <rPr>
        <b/>
        <sz val="10"/>
        <color theme="1"/>
        <rFont val="Calibri"/>
        <family val="2"/>
        <charset val="161"/>
        <scheme val="minor"/>
      </rPr>
      <t>με κλιμάκωση</t>
    </r>
  </si>
  <si>
    <t>ΚΑΘΑΡΟΣ ΜΗΝΙΑΙΟΣ ΜΙΣΘΟΣ ΜΕΤΑ ΑΠΟ Φ.ΕΙΣΟΔ.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</si>
</sst>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61"/>
      <scheme val="minor"/>
    </font>
    <font>
      <b/>
      <sz val="11"/>
      <color theme="1"/>
      <name val="Calibri"/>
      <family val="2"/>
      <charset val="161"/>
      <scheme val="minor"/>
    </font>
    <font>
      <b/>
      <sz val="13"/>
      <color theme="1"/>
      <name val="Calibri"/>
      <family val="2"/>
      <charset val="161"/>
      <scheme val="minor"/>
    </font>
    <font>
      <b/>
      <sz val="10"/>
      <color theme="1"/>
      <name val="Calibri"/>
      <family val="2"/>
      <charset val="161"/>
      <scheme val="minor"/>
    </font>
    <font>
      <b/>
      <vertAlign val="superscript"/>
      <sz val="11"/>
      <color theme="1"/>
      <name val="Calibri"/>
      <family val="2"/>
      <charset val="161"/>
      <scheme val="minor"/>
    </font>
    <font>
      <sz val="8"/>
      <color theme="1"/>
      <name val="Calibri"/>
      <family val="2"/>
      <charset val="161"/>
      <scheme val="minor"/>
    </font>
    <font>
      <b/>
      <sz val="9"/>
      <color theme="1"/>
      <name val="Calibri"/>
      <family val="2"/>
      <charset val="161"/>
      <scheme val="minor"/>
    </font>
    <font>
      <b/>
      <sz val="8"/>
      <color theme="1"/>
      <name val="Calibri"/>
      <family val="2"/>
      <charset val="161"/>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EAEAEA"/>
        <bgColor indexed="64"/>
      </patternFill>
    </fill>
    <fill>
      <patternFill patternType="solid">
        <fgColor theme="0" tint="-0.499984740745262"/>
        <bgColor indexed="64"/>
      </patternFill>
    </fill>
    <fill>
      <patternFill patternType="solid">
        <fgColor theme="0"/>
        <bgColor indexed="64"/>
      </patternFill>
    </fill>
  </fills>
  <borders count="19">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11">
    <xf numFmtId="0" fontId="0" fillId="0" borderId="0" xfId="0"/>
    <xf numFmtId="4" fontId="0" fillId="0" borderId="0" xfId="0" applyNumberFormat="1"/>
    <xf numFmtId="4" fontId="0" fillId="0" borderId="0" xfId="0" applyNumberFormat="1" applyBorder="1"/>
    <xf numFmtId="0" fontId="0" fillId="0" borderId="0" xfId="0" applyBorder="1"/>
    <xf numFmtId="4" fontId="0" fillId="0" borderId="0" xfId="0" applyNumberFormat="1" applyFill="1"/>
    <xf numFmtId="0" fontId="0" fillId="0" borderId="0" xfId="0" applyFill="1"/>
    <xf numFmtId="0" fontId="0" fillId="0" borderId="9" xfId="0" applyBorder="1"/>
    <xf numFmtId="4" fontId="0" fillId="0" borderId="9" xfId="0" applyNumberFormat="1" applyBorder="1"/>
    <xf numFmtId="0" fontId="0" fillId="0" borderId="0" xfId="0" applyFill="1" applyBorder="1"/>
    <xf numFmtId="4" fontId="0" fillId="0" borderId="0" xfId="0" applyNumberFormat="1" applyFill="1" applyBorder="1"/>
    <xf numFmtId="0" fontId="0" fillId="0" borderId="0" xfId="0" applyFill="1" applyAlignment="1">
      <alignment wrapText="1"/>
    </xf>
    <xf numFmtId="3" fontId="0" fillId="0" borderId="0" xfId="0" applyNumberFormat="1" applyFill="1"/>
    <xf numFmtId="4" fontId="1" fillId="0" borderId="0" xfId="0" applyNumberFormat="1" applyFont="1" applyFill="1"/>
    <xf numFmtId="4" fontId="0" fillId="0" borderId="0" xfId="0" applyNumberFormat="1" applyFill="1" applyAlignment="1">
      <alignment wrapText="1"/>
    </xf>
    <xf numFmtId="4" fontId="0" fillId="4" borderId="1" xfId="0" applyNumberFormat="1" applyFill="1" applyBorder="1"/>
    <xf numFmtId="0" fontId="3" fillId="5" borderId="3" xfId="0" applyFont="1" applyFill="1" applyBorder="1" applyAlignment="1">
      <alignment wrapText="1"/>
    </xf>
    <xf numFmtId="0" fontId="3" fillId="5" borderId="4" xfId="0" applyFont="1" applyFill="1" applyBorder="1" applyAlignment="1"/>
    <xf numFmtId="3" fontId="3" fillId="5" borderId="4" xfId="0" applyNumberFormat="1" applyFont="1" applyFill="1" applyBorder="1" applyAlignment="1">
      <alignment horizontal="center" wrapText="1"/>
    </xf>
    <xf numFmtId="0" fontId="3" fillId="5" borderId="4" xfId="0" applyFont="1" applyFill="1" applyBorder="1" applyAlignment="1">
      <alignment horizontal="center" wrapText="1"/>
    </xf>
    <xf numFmtId="4" fontId="3" fillId="5" borderId="4" xfId="0" applyNumberFormat="1" applyFont="1" applyFill="1" applyBorder="1" applyAlignment="1">
      <alignment horizontal="center" wrapText="1"/>
    </xf>
    <xf numFmtId="4" fontId="1" fillId="4" borderId="4" xfId="0" applyNumberFormat="1" applyFont="1" applyFill="1" applyBorder="1" applyAlignment="1">
      <alignment horizontal="center" textRotation="90" wrapText="1"/>
    </xf>
    <xf numFmtId="4" fontId="3" fillId="5" borderId="4" xfId="0" applyNumberFormat="1" applyFont="1" applyFill="1" applyBorder="1" applyAlignment="1">
      <alignment horizontal="center" textRotation="90" wrapText="1"/>
    </xf>
    <xf numFmtId="0" fontId="1" fillId="0" borderId="0" xfId="0" applyFont="1" applyAlignment="1">
      <alignment textRotation="90"/>
    </xf>
    <xf numFmtId="0" fontId="1" fillId="0" borderId="16" xfId="0" applyFont="1" applyBorder="1"/>
    <xf numFmtId="3" fontId="0" fillId="0" borderId="0" xfId="0" applyNumberFormat="1" applyBorder="1"/>
    <xf numFmtId="4" fontId="0" fillId="0" borderId="0" xfId="0" applyNumberFormat="1" applyFont="1" applyFill="1" applyBorder="1"/>
    <xf numFmtId="4" fontId="0" fillId="0" borderId="0" xfId="0" applyNumberFormat="1" applyFont="1" applyBorder="1"/>
    <xf numFmtId="4" fontId="0" fillId="4" borderId="0" xfId="0" applyNumberFormat="1" applyFill="1" applyBorder="1"/>
    <xf numFmtId="0" fontId="1" fillId="0" borderId="6" xfId="0" applyFont="1" applyBorder="1"/>
    <xf numFmtId="0" fontId="1" fillId="0" borderId="8" xfId="0" applyFont="1" applyBorder="1"/>
    <xf numFmtId="3" fontId="0" fillId="0" borderId="9" xfId="0" applyNumberFormat="1" applyBorder="1"/>
    <xf numFmtId="4" fontId="0" fillId="0" borderId="9" xfId="0" applyNumberFormat="1" applyFont="1" applyFill="1" applyBorder="1"/>
    <xf numFmtId="4" fontId="0" fillId="0" borderId="9" xfId="0" applyNumberFormat="1" applyFont="1" applyBorder="1"/>
    <xf numFmtId="0" fontId="1" fillId="0" borderId="2" xfId="0" applyFont="1" applyBorder="1"/>
    <xf numFmtId="0" fontId="0" fillId="0" borderId="17" xfId="0" applyBorder="1"/>
    <xf numFmtId="3" fontId="0" fillId="0" borderId="17" xfId="0" applyNumberFormat="1" applyBorder="1"/>
    <xf numFmtId="0" fontId="0" fillId="0" borderId="9" xfId="0" applyFill="1" applyBorder="1"/>
    <xf numFmtId="0" fontId="1" fillId="0" borderId="11" xfId="0" applyFont="1" applyBorder="1"/>
    <xf numFmtId="0" fontId="0" fillId="0" borderId="12" xfId="0" applyFill="1" applyBorder="1"/>
    <xf numFmtId="3" fontId="0" fillId="0" borderId="12" xfId="0" applyNumberFormat="1" applyBorder="1"/>
    <xf numFmtId="4" fontId="0" fillId="0" borderId="12" xfId="0" applyNumberFormat="1" applyBorder="1"/>
    <xf numFmtId="4" fontId="0" fillId="0" borderId="12" xfId="0" applyNumberFormat="1" applyFont="1" applyFill="1" applyBorder="1"/>
    <xf numFmtId="4" fontId="0" fillId="0" borderId="12" xfId="0" applyNumberFormat="1" applyFont="1" applyBorder="1"/>
    <xf numFmtId="0" fontId="0" fillId="0" borderId="12" xfId="0" applyBorder="1"/>
    <xf numFmtId="0" fontId="0" fillId="0" borderId="11" xfId="0" applyBorder="1"/>
    <xf numFmtId="0" fontId="1" fillId="0" borderId="0" xfId="0" applyFont="1" applyFill="1"/>
    <xf numFmtId="0" fontId="0" fillId="0" borderId="0" xfId="0" applyFont="1" applyFill="1"/>
    <xf numFmtId="4" fontId="3" fillId="5" borderId="3" xfId="0" applyNumberFormat="1" applyFont="1" applyFill="1" applyBorder="1" applyAlignment="1">
      <alignment horizontal="center" wrapText="1"/>
    </xf>
    <xf numFmtId="4" fontId="3" fillId="5" borderId="5" xfId="0" applyNumberFormat="1" applyFont="1" applyFill="1" applyBorder="1" applyAlignment="1">
      <alignment horizontal="center" wrapText="1"/>
    </xf>
    <xf numFmtId="0" fontId="1" fillId="0" borderId="6" xfId="0" applyFont="1" applyFill="1" applyBorder="1" applyAlignment="1">
      <alignment horizontal="center"/>
    </xf>
    <xf numFmtId="0" fontId="1" fillId="0" borderId="0" xfId="0" applyFont="1" applyFill="1" applyBorder="1" applyAlignment="1">
      <alignment horizontal="center"/>
    </xf>
    <xf numFmtId="3" fontId="0" fillId="0" borderId="0" xfId="0" applyNumberFormat="1" applyFill="1" applyBorder="1" applyAlignment="1">
      <alignment horizontal="center"/>
    </xf>
    <xf numFmtId="4" fontId="0" fillId="0" borderId="7" xfId="0" applyNumberFormat="1" applyFont="1" applyBorder="1"/>
    <xf numFmtId="0" fontId="1" fillId="0" borderId="8" xfId="0" applyFont="1" applyFill="1" applyBorder="1" applyAlignment="1">
      <alignment horizontal="center"/>
    </xf>
    <xf numFmtId="0" fontId="1" fillId="0" borderId="9" xfId="0" applyFont="1" applyFill="1" applyBorder="1" applyAlignment="1">
      <alignment horizontal="center"/>
    </xf>
    <xf numFmtId="3" fontId="0" fillId="0" borderId="9" xfId="0" applyNumberFormat="1" applyFill="1" applyBorder="1" applyAlignment="1">
      <alignment horizontal="center"/>
    </xf>
    <xf numFmtId="4" fontId="1" fillId="0" borderId="0" xfId="0" applyNumberFormat="1" applyFont="1" applyBorder="1"/>
    <xf numFmtId="4" fontId="0" fillId="0" borderId="0" xfId="0" applyNumberFormat="1" applyBorder="1" applyAlignment="1">
      <alignment wrapText="1"/>
    </xf>
    <xf numFmtId="4" fontId="1" fillId="0" borderId="7" xfId="0" applyNumberFormat="1" applyFont="1" applyBorder="1" applyAlignment="1">
      <alignment wrapText="1"/>
    </xf>
    <xf numFmtId="4" fontId="0" fillId="0" borderId="17" xfId="0" applyNumberFormat="1" applyBorder="1" applyAlignment="1">
      <alignment wrapText="1"/>
    </xf>
    <xf numFmtId="4" fontId="1" fillId="0" borderId="9" xfId="0" applyNumberFormat="1" applyFont="1" applyBorder="1"/>
    <xf numFmtId="4" fontId="0" fillId="4" borderId="9" xfId="0" applyNumberFormat="1" applyFill="1" applyBorder="1"/>
    <xf numFmtId="4" fontId="0" fillId="0" borderId="9" xfId="0" applyNumberFormat="1" applyBorder="1" applyAlignment="1">
      <alignment wrapText="1"/>
    </xf>
    <xf numFmtId="4" fontId="0" fillId="0" borderId="12" xfId="0" applyNumberFormat="1" applyBorder="1" applyAlignment="1">
      <alignment wrapText="1"/>
    </xf>
    <xf numFmtId="4" fontId="1" fillId="0" borderId="10" xfId="0" applyNumberFormat="1" applyFont="1" applyBorder="1" applyAlignment="1">
      <alignment wrapText="1"/>
    </xf>
    <xf numFmtId="4" fontId="0" fillId="0" borderId="17" xfId="0" applyNumberFormat="1" applyBorder="1"/>
    <xf numFmtId="4" fontId="1" fillId="0" borderId="17" xfId="0" applyNumberFormat="1" applyFont="1" applyBorder="1"/>
    <xf numFmtId="4" fontId="0" fillId="4" borderId="17" xfId="0" applyNumberFormat="1" applyFill="1" applyBorder="1"/>
    <xf numFmtId="4" fontId="1" fillId="0" borderId="12" xfId="0" applyNumberFormat="1" applyFont="1" applyBorder="1"/>
    <xf numFmtId="4" fontId="0" fillId="4" borderId="12" xfId="0" applyNumberFormat="1" applyFill="1" applyBorder="1"/>
    <xf numFmtId="4" fontId="1" fillId="0" borderId="13" xfId="0" applyNumberFormat="1" applyFont="1" applyBorder="1" applyAlignment="1">
      <alignment wrapText="1"/>
    </xf>
    <xf numFmtId="4" fontId="1" fillId="0" borderId="18" xfId="0" applyNumberFormat="1" applyFont="1" applyBorder="1" applyAlignment="1">
      <alignment wrapText="1"/>
    </xf>
    <xf numFmtId="4" fontId="0" fillId="0" borderId="10" xfId="0" applyNumberFormat="1" applyFont="1" applyBorder="1"/>
    <xf numFmtId="0" fontId="0" fillId="0" borderId="17" xfId="0" applyFill="1" applyBorder="1"/>
    <xf numFmtId="0" fontId="1" fillId="0" borderId="0" xfId="0" applyFont="1" applyBorder="1" applyAlignment="1">
      <alignment textRotation="90"/>
    </xf>
    <xf numFmtId="4" fontId="0" fillId="0" borderId="12" xfId="0" applyNumberFormat="1" applyFill="1" applyBorder="1"/>
    <xf numFmtId="3" fontId="0" fillId="0" borderId="9" xfId="0" applyNumberFormat="1" applyFont="1" applyBorder="1"/>
    <xf numFmtId="3" fontId="0" fillId="0" borderId="0" xfId="0" applyNumberFormat="1" applyFont="1" applyBorder="1"/>
    <xf numFmtId="0" fontId="1" fillId="0" borderId="3" xfId="0" applyFont="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1" fillId="4"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xf>
    <xf numFmtId="4" fontId="3" fillId="2"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4" fontId="3" fillId="0" borderId="4" xfId="0" applyNumberFormat="1" applyFont="1" applyBorder="1" applyAlignment="1">
      <alignment horizontal="center" vertical="center" wrapText="1"/>
    </xf>
    <xf numFmtId="4" fontId="0" fillId="6" borderId="0" xfId="0" applyNumberFormat="1" applyFont="1" applyFill="1" applyBorder="1"/>
    <xf numFmtId="4" fontId="0" fillId="6" borderId="9" xfId="0" applyNumberFormat="1" applyFont="1" applyFill="1" applyBorder="1"/>
    <xf numFmtId="4" fontId="0" fillId="6" borderId="0" xfId="0" applyNumberFormat="1" applyFill="1" applyBorder="1"/>
    <xf numFmtId="4" fontId="0" fillId="6" borderId="17" xfId="0" applyNumberFormat="1" applyFill="1" applyBorder="1"/>
    <xf numFmtId="0" fontId="3" fillId="0" borderId="0" xfId="0" applyFont="1" applyFill="1"/>
    <xf numFmtId="0" fontId="1" fillId="0" borderId="0" xfId="0" applyFont="1" applyBorder="1"/>
    <xf numFmtId="4" fontId="1" fillId="0" borderId="0" xfId="0" applyNumberFormat="1" applyFont="1" applyBorder="1" applyAlignment="1">
      <alignment wrapText="1"/>
    </xf>
    <xf numFmtId="4" fontId="0" fillId="7" borderId="0" xfId="0" applyNumberFormat="1" applyFill="1" applyBorder="1"/>
    <xf numFmtId="3"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0" xfId="0" applyFont="1" applyBorder="1" applyAlignment="1">
      <alignment vertical="center" wrapText="1"/>
    </xf>
    <xf numFmtId="0" fontId="2" fillId="0" borderId="11" xfId="0" applyFont="1" applyFill="1" applyBorder="1" applyAlignment="1">
      <alignment horizontal="center"/>
    </xf>
    <xf numFmtId="0" fontId="2" fillId="0" borderId="12" xfId="0" applyFont="1" applyFill="1" applyBorder="1" applyAlignment="1">
      <alignment horizontal="center"/>
    </xf>
    <xf numFmtId="0" fontId="1" fillId="3" borderId="15" xfId="0" applyFont="1" applyFill="1" applyBorder="1" applyAlignment="1">
      <alignment horizontal="center"/>
    </xf>
    <xf numFmtId="0" fontId="1" fillId="3" borderId="1" xfId="0" applyFont="1" applyFill="1" applyBorder="1" applyAlignment="1">
      <alignment horizontal="center"/>
    </xf>
    <xf numFmtId="0" fontId="0" fillId="0" borderId="0" xfId="0" applyFill="1" applyBorder="1" applyAlignment="1">
      <alignment horizontal="left" wrapText="1"/>
    </xf>
    <xf numFmtId="0" fontId="2" fillId="0" borderId="13"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EAEAEA"/>
      <color rgb="FFD509DA"/>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04"/>
  <sheetViews>
    <sheetView topLeftCell="A178" zoomScaleNormal="100" zoomScaleSheetLayoutView="100" workbookViewId="0">
      <selection activeCell="A195" sqref="A195:H204"/>
    </sheetView>
  </sheetViews>
  <sheetFormatPr defaultRowHeight="15" x14ac:dyDescent="0.25"/>
  <cols>
    <col min="1" max="1" width="12.5703125" style="45" customWidth="1"/>
    <col min="2" max="2" width="8.85546875" style="5" customWidth="1"/>
    <col min="3" max="3" width="13" style="11" customWidth="1"/>
    <col min="4" max="4" width="13.28515625" style="11" customWidth="1"/>
    <col min="5" max="5" width="12.28515625" style="5" customWidth="1"/>
    <col min="6" max="6" width="15" style="46" customWidth="1"/>
    <col min="7" max="7" width="16.140625" style="46" customWidth="1"/>
    <col min="8" max="8" width="14" style="12" customWidth="1"/>
    <col min="9" max="9" width="1.5703125" style="4" customWidth="1"/>
    <col min="10" max="10" width="6.140625" style="5" customWidth="1"/>
    <col min="11" max="11" width="7.28515625" style="5" customWidth="1"/>
    <col min="12" max="12" width="3.28515625" style="5" customWidth="1"/>
    <col min="13" max="16384" width="9.140625" style="5"/>
  </cols>
  <sheetData>
    <row r="1" spans="1:13" ht="18" thickBot="1" x14ac:dyDescent="0.35">
      <c r="A1" s="103" t="s">
        <v>108</v>
      </c>
      <c r="B1" s="104"/>
      <c r="C1" s="104"/>
      <c r="D1" s="104"/>
      <c r="E1" s="104"/>
      <c r="F1" s="104"/>
      <c r="G1" s="104"/>
      <c r="H1" s="104"/>
      <c r="I1" s="104"/>
      <c r="J1" s="73"/>
      <c r="K1" s="73"/>
      <c r="L1" s="73"/>
    </row>
    <row r="2" spans="1:13" customFormat="1" ht="15" customHeight="1" thickBot="1" x14ac:dyDescent="0.3">
      <c r="A2" s="105" t="s">
        <v>3</v>
      </c>
      <c r="B2" s="106"/>
      <c r="C2" s="106" t="s">
        <v>4</v>
      </c>
      <c r="D2" s="106"/>
      <c r="E2" s="106"/>
      <c r="F2" s="106"/>
      <c r="G2" s="106"/>
      <c r="H2" s="106"/>
      <c r="I2" s="14"/>
      <c r="J2" s="3"/>
      <c r="K2" s="3"/>
      <c r="L2" s="3"/>
    </row>
    <row r="3" spans="1:13" s="22" customFormat="1" ht="90.75" customHeight="1" thickBot="1" x14ac:dyDescent="0.25">
      <c r="A3" s="15" t="s">
        <v>8</v>
      </c>
      <c r="B3" s="16" t="s">
        <v>9</v>
      </c>
      <c r="C3" s="17" t="s">
        <v>10</v>
      </c>
      <c r="D3" s="17" t="s">
        <v>11</v>
      </c>
      <c r="E3" s="18" t="s">
        <v>107</v>
      </c>
      <c r="F3" s="18" t="s">
        <v>12</v>
      </c>
      <c r="G3" s="19" t="s">
        <v>13</v>
      </c>
      <c r="H3" s="19" t="s">
        <v>14</v>
      </c>
      <c r="I3" s="20"/>
      <c r="J3" s="21" t="s">
        <v>15</v>
      </c>
      <c r="K3" s="21" t="s">
        <v>16</v>
      </c>
      <c r="L3" s="74"/>
    </row>
    <row r="4" spans="1:13" customFormat="1" ht="15.75" thickBot="1" x14ac:dyDescent="0.3">
      <c r="A4" s="23" t="s">
        <v>17</v>
      </c>
      <c r="B4" s="3" t="s">
        <v>18</v>
      </c>
      <c r="C4" s="24"/>
      <c r="D4" s="24">
        <v>15051</v>
      </c>
      <c r="E4" s="2" t="e">
        <f>IF(IF((D4)&lt;#REF!,#REF!,(D4)*#REF!)&lt;#REF!,#REF!,IF((D4)&lt;#REF!,#REF!,(D4)*#REF!))</f>
        <v>#REF!</v>
      </c>
      <c r="F4" s="25" t="e">
        <f>D4+E4</f>
        <v>#REF!</v>
      </c>
      <c r="G4" s="25" t="e">
        <f>F4/12</f>
        <v>#REF!</v>
      </c>
      <c r="H4" s="26" t="e">
        <f>G4*13</f>
        <v>#REF!</v>
      </c>
      <c r="I4" s="27"/>
      <c r="J4" s="2" t="e">
        <f>((F4+F16)/2)/1956</f>
        <v>#REF!</v>
      </c>
      <c r="K4" s="2" t="e">
        <f>((F4+F16)/2)/2085</f>
        <v>#REF!</v>
      </c>
      <c r="L4" s="3"/>
      <c r="M4" s="2"/>
    </row>
    <row r="5" spans="1:13" customFormat="1" x14ac:dyDescent="0.25">
      <c r="A5" s="28"/>
      <c r="B5" s="3" t="s">
        <v>19</v>
      </c>
      <c r="C5" s="24">
        <f>D5-D4</f>
        <v>73</v>
      </c>
      <c r="D5" s="24">
        <v>15124</v>
      </c>
      <c r="E5" s="2" t="e">
        <f>IF(IF((D5)&lt;#REF!,#REF!,(D5)*#REF!)&lt;#REF!,#REF!,IF((D5)&lt;#REF!,#REF!,(D5)*#REF!))</f>
        <v>#REF!</v>
      </c>
      <c r="F5" s="25" t="e">
        <f t="shared" ref="F5:F68" si="0">D5+E5</f>
        <v>#REF!</v>
      </c>
      <c r="G5" s="25" t="e">
        <f t="shared" ref="G5:G68" si="1">F5/12</f>
        <v>#REF!</v>
      </c>
      <c r="H5" s="26" t="e">
        <f t="shared" ref="H5:H68" si="2">G5*13</f>
        <v>#REF!</v>
      </c>
      <c r="I5" s="27"/>
      <c r="J5" s="2"/>
      <c r="K5" s="2"/>
      <c r="L5" s="3"/>
    </row>
    <row r="6" spans="1:13" customFormat="1" x14ac:dyDescent="0.25">
      <c r="A6" s="28"/>
      <c r="B6" s="3" t="s">
        <v>20</v>
      </c>
      <c r="C6" s="24">
        <f t="shared" ref="C6:C69" si="3">D6-D5</f>
        <v>73</v>
      </c>
      <c r="D6" s="24">
        <v>15197</v>
      </c>
      <c r="E6" s="2" t="e">
        <f>IF(IF((D6)&lt;#REF!,#REF!,(D6)*#REF!)&lt;#REF!,#REF!,IF((D6)&lt;#REF!,#REF!,(D6)*#REF!))</f>
        <v>#REF!</v>
      </c>
      <c r="F6" s="25" t="e">
        <f t="shared" si="0"/>
        <v>#REF!</v>
      </c>
      <c r="G6" s="25" t="e">
        <f t="shared" si="1"/>
        <v>#REF!</v>
      </c>
      <c r="H6" s="26" t="e">
        <f t="shared" si="2"/>
        <v>#REF!</v>
      </c>
      <c r="I6" s="27"/>
      <c r="J6" s="2"/>
      <c r="K6" s="2"/>
      <c r="L6" s="3"/>
    </row>
    <row r="7" spans="1:13" customFormat="1" x14ac:dyDescent="0.25">
      <c r="A7" s="28"/>
      <c r="B7" s="3" t="s">
        <v>21</v>
      </c>
      <c r="C7" s="24">
        <f t="shared" si="3"/>
        <v>73</v>
      </c>
      <c r="D7" s="24">
        <v>15270</v>
      </c>
      <c r="E7" s="2" t="e">
        <f>IF(IF((D7)&lt;#REF!,#REF!,(D7)*#REF!)&lt;#REF!,#REF!,IF((D7)&lt;#REF!,#REF!,(D7)*#REF!))</f>
        <v>#REF!</v>
      </c>
      <c r="F7" s="25" t="e">
        <f t="shared" si="0"/>
        <v>#REF!</v>
      </c>
      <c r="G7" s="25" t="e">
        <f t="shared" si="1"/>
        <v>#REF!</v>
      </c>
      <c r="H7" s="26" t="e">
        <f t="shared" si="2"/>
        <v>#REF!</v>
      </c>
      <c r="I7" s="27"/>
      <c r="J7" s="2"/>
      <c r="K7" s="2"/>
      <c r="L7" s="3"/>
    </row>
    <row r="8" spans="1:13" customFormat="1" x14ac:dyDescent="0.25">
      <c r="A8" s="28"/>
      <c r="B8" s="3" t="s">
        <v>22</v>
      </c>
      <c r="C8" s="24">
        <f t="shared" si="3"/>
        <v>73</v>
      </c>
      <c r="D8" s="24">
        <v>15343</v>
      </c>
      <c r="E8" s="2" t="e">
        <f>IF(IF((D8)&lt;#REF!,#REF!,(D8)*#REF!)&lt;#REF!,#REF!,IF((D8)&lt;#REF!,#REF!,(D8)*#REF!))</f>
        <v>#REF!</v>
      </c>
      <c r="F8" s="25" t="e">
        <f t="shared" si="0"/>
        <v>#REF!</v>
      </c>
      <c r="G8" s="25" t="e">
        <f t="shared" si="1"/>
        <v>#REF!</v>
      </c>
      <c r="H8" s="26" t="e">
        <f t="shared" si="2"/>
        <v>#REF!</v>
      </c>
      <c r="I8" s="27"/>
      <c r="J8" s="2"/>
      <c r="K8" s="2"/>
      <c r="L8" s="3"/>
    </row>
    <row r="9" spans="1:13" customFormat="1" x14ac:dyDescent="0.25">
      <c r="A9" s="28"/>
      <c r="B9" s="3" t="s">
        <v>23</v>
      </c>
      <c r="C9" s="24">
        <f t="shared" si="3"/>
        <v>75</v>
      </c>
      <c r="D9" s="24">
        <v>15418</v>
      </c>
      <c r="E9" s="2" t="e">
        <f>IF(IF((D9)&lt;#REF!,#REF!,(D9)*#REF!)&lt;#REF!,#REF!,IF((D9)&lt;#REF!,#REF!,(D9)*#REF!))</f>
        <v>#REF!</v>
      </c>
      <c r="F9" s="25" t="e">
        <f t="shared" si="0"/>
        <v>#REF!</v>
      </c>
      <c r="G9" s="25" t="e">
        <f t="shared" si="1"/>
        <v>#REF!</v>
      </c>
      <c r="H9" s="26" t="e">
        <f t="shared" si="2"/>
        <v>#REF!</v>
      </c>
      <c r="I9" s="27"/>
      <c r="J9" s="2"/>
      <c r="K9" s="2"/>
      <c r="L9" s="3"/>
    </row>
    <row r="10" spans="1:13" customFormat="1" x14ac:dyDescent="0.25">
      <c r="A10" s="28"/>
      <c r="B10" s="3" t="s">
        <v>24</v>
      </c>
      <c r="C10" s="24">
        <f t="shared" si="3"/>
        <v>93</v>
      </c>
      <c r="D10" s="24">
        <v>15511</v>
      </c>
      <c r="E10" s="2" t="e">
        <f>IF(IF((D10)&lt;#REF!,#REF!,(D10)*#REF!)&lt;#REF!,#REF!,IF((D10)&lt;#REF!,#REF!,(D10)*#REF!))</f>
        <v>#REF!</v>
      </c>
      <c r="F10" s="25" t="e">
        <f t="shared" si="0"/>
        <v>#REF!</v>
      </c>
      <c r="G10" s="25" t="e">
        <f t="shared" si="1"/>
        <v>#REF!</v>
      </c>
      <c r="H10" s="26" t="e">
        <f t="shared" si="2"/>
        <v>#REF!</v>
      </c>
      <c r="I10" s="27"/>
      <c r="J10" s="2"/>
      <c r="K10" s="2"/>
      <c r="L10" s="3"/>
    </row>
    <row r="11" spans="1:13" customFormat="1" x14ac:dyDescent="0.25">
      <c r="A11" s="28"/>
      <c r="B11" s="3" t="s">
        <v>25</v>
      </c>
      <c r="C11" s="24">
        <f t="shared" si="3"/>
        <v>162</v>
      </c>
      <c r="D11" s="24">
        <v>15673</v>
      </c>
      <c r="E11" s="2" t="e">
        <f>IF(IF((D11)&lt;#REF!,#REF!,(D11)*#REF!)&lt;#REF!,#REF!,IF((D11)&lt;#REF!,#REF!,(D11)*#REF!))</f>
        <v>#REF!</v>
      </c>
      <c r="F11" s="25" t="e">
        <f t="shared" si="0"/>
        <v>#REF!</v>
      </c>
      <c r="G11" s="25" t="e">
        <f t="shared" si="1"/>
        <v>#REF!</v>
      </c>
      <c r="H11" s="26" t="e">
        <f t="shared" si="2"/>
        <v>#REF!</v>
      </c>
      <c r="I11" s="27"/>
      <c r="J11" s="2"/>
      <c r="K11" s="2"/>
      <c r="L11" s="3"/>
    </row>
    <row r="12" spans="1:13" customFormat="1" x14ac:dyDescent="0.25">
      <c r="A12" s="28"/>
      <c r="B12" s="3" t="s">
        <v>26</v>
      </c>
      <c r="C12" s="24">
        <f t="shared" si="3"/>
        <v>302</v>
      </c>
      <c r="D12" s="24">
        <v>15975</v>
      </c>
      <c r="E12" s="2" t="e">
        <f>IF(IF((D12)&lt;#REF!,#REF!,(D12)*#REF!)&lt;#REF!,#REF!,IF((D12)&lt;#REF!,#REF!,(D12)*#REF!))</f>
        <v>#REF!</v>
      </c>
      <c r="F12" s="25" t="e">
        <f t="shared" si="0"/>
        <v>#REF!</v>
      </c>
      <c r="G12" s="25" t="e">
        <f t="shared" si="1"/>
        <v>#REF!</v>
      </c>
      <c r="H12" s="26" t="e">
        <f t="shared" si="2"/>
        <v>#REF!</v>
      </c>
      <c r="I12" s="27"/>
      <c r="J12" s="2"/>
      <c r="K12" s="2"/>
      <c r="L12" s="3"/>
    </row>
    <row r="13" spans="1:13" customFormat="1" x14ac:dyDescent="0.25">
      <c r="A13" s="28"/>
      <c r="B13" s="3" t="s">
        <v>27</v>
      </c>
      <c r="C13" s="24">
        <f t="shared" si="3"/>
        <v>302</v>
      </c>
      <c r="D13" s="24">
        <v>16277</v>
      </c>
      <c r="E13" s="2" t="e">
        <f>IF(IF((D13)&lt;#REF!,#REF!,(D13)*#REF!)&lt;#REF!,#REF!,IF((D13)&lt;#REF!,#REF!,(D13)*#REF!))</f>
        <v>#REF!</v>
      </c>
      <c r="F13" s="25" t="e">
        <f t="shared" si="0"/>
        <v>#REF!</v>
      </c>
      <c r="G13" s="25" t="e">
        <f t="shared" si="1"/>
        <v>#REF!</v>
      </c>
      <c r="H13" s="26" t="e">
        <f t="shared" si="2"/>
        <v>#REF!</v>
      </c>
      <c r="I13" s="27"/>
      <c r="J13" s="2"/>
      <c r="K13" s="2"/>
      <c r="L13" s="3"/>
    </row>
    <row r="14" spans="1:13" customFormat="1" x14ac:dyDescent="0.25">
      <c r="A14" s="28"/>
      <c r="B14" s="3" t="s">
        <v>28</v>
      </c>
      <c r="C14" s="24">
        <f t="shared" si="3"/>
        <v>302</v>
      </c>
      <c r="D14" s="24">
        <v>16579</v>
      </c>
      <c r="E14" s="2" t="e">
        <f>IF(IF((D14)&lt;#REF!,#REF!,(D14)*#REF!)&lt;#REF!,#REF!,IF((D14)&lt;#REF!,#REF!,(D14)*#REF!))</f>
        <v>#REF!</v>
      </c>
      <c r="F14" s="25" t="e">
        <f t="shared" si="0"/>
        <v>#REF!</v>
      </c>
      <c r="G14" s="25" t="e">
        <f t="shared" si="1"/>
        <v>#REF!</v>
      </c>
      <c r="H14" s="26" t="e">
        <f t="shared" si="2"/>
        <v>#REF!</v>
      </c>
      <c r="I14" s="27"/>
      <c r="J14" s="2"/>
      <c r="K14" s="2"/>
      <c r="L14" s="3"/>
    </row>
    <row r="15" spans="1:13" customFormat="1" x14ac:dyDescent="0.25">
      <c r="A15" s="28"/>
      <c r="B15" s="3" t="s">
        <v>29</v>
      </c>
      <c r="C15" s="24">
        <f t="shared" si="3"/>
        <v>302</v>
      </c>
      <c r="D15" s="24">
        <v>16881</v>
      </c>
      <c r="E15" s="2" t="e">
        <f>IF(IF((D15)&lt;#REF!,#REF!,(D15)*#REF!)&lt;#REF!,#REF!,IF((D15)&lt;#REF!,#REF!,(D15)*#REF!))</f>
        <v>#REF!</v>
      </c>
      <c r="F15" s="25" t="e">
        <f t="shared" si="0"/>
        <v>#REF!</v>
      </c>
      <c r="G15" s="25" t="e">
        <f t="shared" si="1"/>
        <v>#REF!</v>
      </c>
      <c r="H15" s="26" t="e">
        <f t="shared" si="2"/>
        <v>#REF!</v>
      </c>
      <c r="I15" s="27"/>
      <c r="J15" s="2"/>
      <c r="K15" s="2"/>
      <c r="L15" s="3"/>
    </row>
    <row r="16" spans="1:13" customFormat="1" ht="15.75" thickBot="1" x14ac:dyDescent="0.3">
      <c r="A16" s="29"/>
      <c r="B16" s="6" t="s">
        <v>30</v>
      </c>
      <c r="C16" s="30">
        <f t="shared" si="3"/>
        <v>302</v>
      </c>
      <c r="D16" s="30">
        <v>17183</v>
      </c>
      <c r="E16" s="2" t="e">
        <f>IF(IF((D16)&lt;#REF!,#REF!,(D16)*#REF!)&lt;#REF!,#REF!,IF((D16)&lt;#REF!,#REF!,(D16)*#REF!))</f>
        <v>#REF!</v>
      </c>
      <c r="F16" s="31" t="e">
        <f t="shared" si="0"/>
        <v>#REF!</v>
      </c>
      <c r="G16" s="31" t="e">
        <f t="shared" si="1"/>
        <v>#REF!</v>
      </c>
      <c r="H16" s="32" t="e">
        <f t="shared" si="2"/>
        <v>#REF!</v>
      </c>
      <c r="I16" s="27"/>
      <c r="J16" s="7"/>
      <c r="K16" s="7"/>
      <c r="L16" s="3"/>
    </row>
    <row r="17" spans="1:12" customFormat="1" ht="15.75" thickBot="1" x14ac:dyDescent="0.3">
      <c r="A17" s="23" t="s">
        <v>31</v>
      </c>
      <c r="B17" s="3" t="s">
        <v>18</v>
      </c>
      <c r="C17" s="24"/>
      <c r="D17" s="24">
        <v>15109</v>
      </c>
      <c r="E17" s="2" t="e">
        <f>IF(IF((D17)&lt;#REF!,#REF!,(D17)*#REF!)&lt;#REF!,#REF!,IF((D17)&lt;#REF!,#REF!,(D17)*#REF!))</f>
        <v>#REF!</v>
      </c>
      <c r="F17" s="25" t="e">
        <f t="shared" si="0"/>
        <v>#REF!</v>
      </c>
      <c r="G17" s="25" t="e">
        <f t="shared" si="1"/>
        <v>#REF!</v>
      </c>
      <c r="H17" s="26" t="e">
        <f t="shared" si="2"/>
        <v>#REF!</v>
      </c>
      <c r="I17" s="27"/>
      <c r="J17" s="2" t="e">
        <f>((F17+F29)/2)/1956</f>
        <v>#REF!</v>
      </c>
      <c r="K17" s="2" t="e">
        <f>((F17+F29)/2)/2085</f>
        <v>#REF!</v>
      </c>
      <c r="L17" s="3"/>
    </row>
    <row r="18" spans="1:12" customFormat="1" x14ac:dyDescent="0.25">
      <c r="A18" s="28"/>
      <c r="B18" s="3" t="s">
        <v>19</v>
      </c>
      <c r="C18" s="24">
        <f t="shared" si="3"/>
        <v>92</v>
      </c>
      <c r="D18" s="24">
        <v>15201</v>
      </c>
      <c r="E18" s="2" t="e">
        <f>IF(IF((D18)&lt;#REF!,#REF!,(D18)*#REF!)&lt;#REF!,#REF!,IF((D18)&lt;#REF!,#REF!,(D18)*#REF!))</f>
        <v>#REF!</v>
      </c>
      <c r="F18" s="25" t="e">
        <f t="shared" si="0"/>
        <v>#REF!</v>
      </c>
      <c r="G18" s="25" t="e">
        <f t="shared" si="1"/>
        <v>#REF!</v>
      </c>
      <c r="H18" s="26" t="e">
        <f t="shared" si="2"/>
        <v>#REF!</v>
      </c>
      <c r="I18" s="27"/>
      <c r="J18" s="2"/>
      <c r="K18" s="2"/>
      <c r="L18" s="3"/>
    </row>
    <row r="19" spans="1:12" customFormat="1" x14ac:dyDescent="0.25">
      <c r="A19" s="28"/>
      <c r="B19" s="3" t="s">
        <v>20</v>
      </c>
      <c r="C19" s="24">
        <f t="shared" si="3"/>
        <v>92</v>
      </c>
      <c r="D19" s="24">
        <v>15293</v>
      </c>
      <c r="E19" s="2" t="e">
        <f>IF(IF((D19)&lt;#REF!,#REF!,(D19)*#REF!)&lt;#REF!,#REF!,IF((D19)&lt;#REF!,#REF!,(D19)*#REF!))</f>
        <v>#REF!</v>
      </c>
      <c r="F19" s="25" t="e">
        <f t="shared" si="0"/>
        <v>#REF!</v>
      </c>
      <c r="G19" s="25" t="e">
        <f t="shared" si="1"/>
        <v>#REF!</v>
      </c>
      <c r="H19" s="26" t="e">
        <f t="shared" si="2"/>
        <v>#REF!</v>
      </c>
      <c r="I19" s="27"/>
      <c r="J19" s="2"/>
      <c r="K19" s="2"/>
      <c r="L19" s="3"/>
    </row>
    <row r="20" spans="1:12" customFormat="1" x14ac:dyDescent="0.25">
      <c r="A20" s="28"/>
      <c r="B20" s="3" t="s">
        <v>21</v>
      </c>
      <c r="C20" s="24">
        <f t="shared" si="3"/>
        <v>92</v>
      </c>
      <c r="D20" s="24">
        <v>15385</v>
      </c>
      <c r="E20" s="2" t="e">
        <f>IF(IF((D20)&lt;#REF!,#REF!,(D20)*#REF!)&lt;#REF!,#REF!,IF((D20)&lt;#REF!,#REF!,(D20)*#REF!))</f>
        <v>#REF!</v>
      </c>
      <c r="F20" s="25" t="e">
        <f t="shared" si="0"/>
        <v>#REF!</v>
      </c>
      <c r="G20" s="25" t="e">
        <f t="shared" si="1"/>
        <v>#REF!</v>
      </c>
      <c r="H20" s="26" t="e">
        <f t="shared" si="2"/>
        <v>#REF!</v>
      </c>
      <c r="I20" s="27"/>
      <c r="J20" s="2"/>
      <c r="K20" s="2"/>
      <c r="L20" s="3"/>
    </row>
    <row r="21" spans="1:12" customFormat="1" x14ac:dyDescent="0.25">
      <c r="A21" s="28"/>
      <c r="B21" s="3" t="s">
        <v>22</v>
      </c>
      <c r="C21" s="24">
        <f t="shared" si="3"/>
        <v>111</v>
      </c>
      <c r="D21" s="24">
        <v>15496</v>
      </c>
      <c r="E21" s="2" t="e">
        <f>IF(IF((D21)&lt;#REF!,#REF!,(D21)*#REF!)&lt;#REF!,#REF!,IF((D21)&lt;#REF!,#REF!,(D21)*#REF!))</f>
        <v>#REF!</v>
      </c>
      <c r="F21" s="25" t="e">
        <f t="shared" si="0"/>
        <v>#REF!</v>
      </c>
      <c r="G21" s="25" t="e">
        <f t="shared" si="1"/>
        <v>#REF!</v>
      </c>
      <c r="H21" s="26" t="e">
        <f t="shared" si="2"/>
        <v>#REF!</v>
      </c>
      <c r="I21" s="27"/>
      <c r="J21" s="2"/>
      <c r="K21" s="2"/>
      <c r="L21" s="3"/>
    </row>
    <row r="22" spans="1:12" customFormat="1" x14ac:dyDescent="0.25">
      <c r="A22" s="28"/>
      <c r="B22" s="3" t="s">
        <v>23</v>
      </c>
      <c r="C22" s="24">
        <f t="shared" si="3"/>
        <v>185</v>
      </c>
      <c r="D22" s="24">
        <v>15681</v>
      </c>
      <c r="E22" s="2" t="e">
        <f>IF(IF((D22)&lt;#REF!,#REF!,(D22)*#REF!)&lt;#REF!,#REF!,IF((D22)&lt;#REF!,#REF!,(D22)*#REF!))</f>
        <v>#REF!</v>
      </c>
      <c r="F22" s="25" t="e">
        <f t="shared" si="0"/>
        <v>#REF!</v>
      </c>
      <c r="G22" s="25" t="e">
        <f t="shared" si="1"/>
        <v>#REF!</v>
      </c>
      <c r="H22" s="26" t="e">
        <f t="shared" si="2"/>
        <v>#REF!</v>
      </c>
      <c r="I22" s="27"/>
      <c r="J22" s="2"/>
      <c r="K22" s="2"/>
      <c r="L22" s="3"/>
    </row>
    <row r="23" spans="1:12" customFormat="1" x14ac:dyDescent="0.25">
      <c r="A23" s="28"/>
      <c r="B23" s="3" t="s">
        <v>24</v>
      </c>
      <c r="C23" s="24">
        <f t="shared" si="3"/>
        <v>379</v>
      </c>
      <c r="D23" s="24">
        <v>16060</v>
      </c>
      <c r="E23" s="2" t="e">
        <f>IF(IF((D23)&lt;#REF!,#REF!,(D23)*#REF!)&lt;#REF!,#REF!,IF((D23)&lt;#REF!,#REF!,(D23)*#REF!))</f>
        <v>#REF!</v>
      </c>
      <c r="F23" s="25" t="e">
        <f t="shared" si="0"/>
        <v>#REF!</v>
      </c>
      <c r="G23" s="25" t="e">
        <f t="shared" si="1"/>
        <v>#REF!</v>
      </c>
      <c r="H23" s="26" t="e">
        <f t="shared" si="2"/>
        <v>#REF!</v>
      </c>
      <c r="I23" s="27"/>
      <c r="J23" s="2"/>
      <c r="K23" s="2"/>
      <c r="L23" s="3"/>
    </row>
    <row r="24" spans="1:12" customFormat="1" x14ac:dyDescent="0.25">
      <c r="A24" s="28"/>
      <c r="B24" s="3" t="s">
        <v>25</v>
      </c>
      <c r="C24" s="24">
        <f t="shared" si="3"/>
        <v>379</v>
      </c>
      <c r="D24" s="24">
        <v>16439</v>
      </c>
      <c r="E24" s="2" t="e">
        <f>IF(IF((D24)&lt;#REF!,#REF!,(D24)*#REF!)&lt;#REF!,#REF!,IF((D24)&lt;#REF!,#REF!,(D24)*#REF!))</f>
        <v>#REF!</v>
      </c>
      <c r="F24" s="25" t="e">
        <f t="shared" si="0"/>
        <v>#REF!</v>
      </c>
      <c r="G24" s="25" t="e">
        <f t="shared" si="1"/>
        <v>#REF!</v>
      </c>
      <c r="H24" s="26" t="e">
        <f t="shared" si="2"/>
        <v>#REF!</v>
      </c>
      <c r="I24" s="27"/>
      <c r="J24" s="2"/>
      <c r="K24" s="2"/>
      <c r="L24" s="3"/>
    </row>
    <row r="25" spans="1:12" customFormat="1" x14ac:dyDescent="0.25">
      <c r="A25" s="28"/>
      <c r="B25" s="3" t="s">
        <v>26</v>
      </c>
      <c r="C25" s="24">
        <f t="shared" si="3"/>
        <v>379</v>
      </c>
      <c r="D25" s="24">
        <v>16818</v>
      </c>
      <c r="E25" s="2" t="e">
        <f>IF(IF((D25)&lt;#REF!,#REF!,(D25)*#REF!)&lt;#REF!,#REF!,IF((D25)&lt;#REF!,#REF!,(D25)*#REF!))</f>
        <v>#REF!</v>
      </c>
      <c r="F25" s="25" t="e">
        <f t="shared" si="0"/>
        <v>#REF!</v>
      </c>
      <c r="G25" s="25" t="e">
        <f t="shared" si="1"/>
        <v>#REF!</v>
      </c>
      <c r="H25" s="26" t="e">
        <f t="shared" si="2"/>
        <v>#REF!</v>
      </c>
      <c r="I25" s="27"/>
      <c r="J25" s="2"/>
      <c r="K25" s="2"/>
      <c r="L25" s="3"/>
    </row>
    <row r="26" spans="1:12" customFormat="1" x14ac:dyDescent="0.25">
      <c r="A26" s="28"/>
      <c r="B26" s="3" t="s">
        <v>27</v>
      </c>
      <c r="C26" s="24">
        <f t="shared" si="3"/>
        <v>379</v>
      </c>
      <c r="D26" s="24">
        <v>17197</v>
      </c>
      <c r="E26" s="2" t="e">
        <f>IF(IF((D26)&lt;#REF!,#REF!,(D26)*#REF!)&lt;#REF!,#REF!,IF((D26)&lt;#REF!,#REF!,(D26)*#REF!))</f>
        <v>#REF!</v>
      </c>
      <c r="F26" s="25" t="e">
        <f t="shared" si="0"/>
        <v>#REF!</v>
      </c>
      <c r="G26" s="25" t="e">
        <f t="shared" si="1"/>
        <v>#REF!</v>
      </c>
      <c r="H26" s="26" t="e">
        <f t="shared" si="2"/>
        <v>#REF!</v>
      </c>
      <c r="I26" s="27"/>
      <c r="J26" s="2"/>
      <c r="K26" s="2"/>
      <c r="L26" s="3"/>
    </row>
    <row r="27" spans="1:12" customFormat="1" x14ac:dyDescent="0.25">
      <c r="A27" s="28"/>
      <c r="B27" s="3" t="s">
        <v>28</v>
      </c>
      <c r="C27" s="24">
        <f t="shared" si="3"/>
        <v>379</v>
      </c>
      <c r="D27" s="24">
        <v>17576</v>
      </c>
      <c r="E27" s="2" t="e">
        <f>IF(IF((D27)&lt;#REF!,#REF!,(D27)*#REF!)&lt;#REF!,#REF!,IF((D27)&lt;#REF!,#REF!,(D27)*#REF!))</f>
        <v>#REF!</v>
      </c>
      <c r="F27" s="25" t="e">
        <f t="shared" si="0"/>
        <v>#REF!</v>
      </c>
      <c r="G27" s="25" t="e">
        <f t="shared" si="1"/>
        <v>#REF!</v>
      </c>
      <c r="H27" s="26" t="e">
        <f t="shared" si="2"/>
        <v>#REF!</v>
      </c>
      <c r="I27" s="27"/>
      <c r="J27" s="2"/>
      <c r="K27" s="2"/>
      <c r="L27" s="3"/>
    </row>
    <row r="28" spans="1:12" customFormat="1" x14ac:dyDescent="0.25">
      <c r="A28" s="28"/>
      <c r="B28" s="3" t="s">
        <v>29</v>
      </c>
      <c r="C28" s="24">
        <f t="shared" si="3"/>
        <v>391</v>
      </c>
      <c r="D28" s="24">
        <v>17967</v>
      </c>
      <c r="E28" s="2" t="e">
        <f>IF(IF((D28)&lt;#REF!,#REF!,(D28)*#REF!)&lt;#REF!,#REF!,IF((D28)&lt;#REF!,#REF!,(D28)*#REF!))</f>
        <v>#REF!</v>
      </c>
      <c r="F28" s="25" t="e">
        <f t="shared" si="0"/>
        <v>#REF!</v>
      </c>
      <c r="G28" s="25" t="e">
        <f t="shared" si="1"/>
        <v>#REF!</v>
      </c>
      <c r="H28" s="26" t="e">
        <f t="shared" si="2"/>
        <v>#REF!</v>
      </c>
      <c r="I28" s="27"/>
      <c r="J28" s="2"/>
      <c r="K28" s="2"/>
      <c r="L28" s="3"/>
    </row>
    <row r="29" spans="1:12" customFormat="1" ht="15.75" thickBot="1" x14ac:dyDescent="0.3">
      <c r="A29" s="29"/>
      <c r="B29" s="6" t="s">
        <v>30</v>
      </c>
      <c r="C29" s="30">
        <f t="shared" si="3"/>
        <v>577</v>
      </c>
      <c r="D29" s="30">
        <v>18544</v>
      </c>
      <c r="E29" s="2" t="e">
        <f>IF(IF((D29)&lt;#REF!,#REF!,(D29)*#REF!)&lt;#REF!,#REF!,IF((D29)&lt;#REF!,#REF!,(D29)*#REF!))</f>
        <v>#REF!</v>
      </c>
      <c r="F29" s="31" t="e">
        <f t="shared" si="0"/>
        <v>#REF!</v>
      </c>
      <c r="G29" s="31" t="e">
        <f t="shared" si="1"/>
        <v>#REF!</v>
      </c>
      <c r="H29" s="32" t="e">
        <f t="shared" si="2"/>
        <v>#REF!</v>
      </c>
      <c r="I29" s="27"/>
      <c r="J29" s="7"/>
      <c r="K29" s="7"/>
      <c r="L29" s="3"/>
    </row>
    <row r="30" spans="1:12" customFormat="1" ht="15.75" thickBot="1" x14ac:dyDescent="0.3">
      <c r="A30" s="23" t="s">
        <v>32</v>
      </c>
      <c r="B30" s="3" t="s">
        <v>18</v>
      </c>
      <c r="C30" s="24"/>
      <c r="D30" s="24">
        <v>15306</v>
      </c>
      <c r="E30" s="2" t="e">
        <f>IF(IF((D30)&lt;#REF!,#REF!,(D30)*#REF!)&lt;#REF!,#REF!,IF((D30)&lt;#REF!,#REF!,(D30)*#REF!))</f>
        <v>#REF!</v>
      </c>
      <c r="F30" s="25" t="e">
        <f t="shared" si="0"/>
        <v>#REF!</v>
      </c>
      <c r="G30" s="25" t="e">
        <f t="shared" si="1"/>
        <v>#REF!</v>
      </c>
      <c r="H30" s="26" t="e">
        <f t="shared" si="2"/>
        <v>#REF!</v>
      </c>
      <c r="I30" s="27"/>
      <c r="J30" s="2" t="e">
        <f>((F30+F42)/2)/1956</f>
        <v>#REF!</v>
      </c>
      <c r="K30" s="2" t="e">
        <f>((F30+F42)/2)/2085</f>
        <v>#REF!</v>
      </c>
      <c r="L30" s="3"/>
    </row>
    <row r="31" spans="1:12" customFormat="1" x14ac:dyDescent="0.25">
      <c r="A31" s="28"/>
      <c r="B31" s="3" t="s">
        <v>19</v>
      </c>
      <c r="C31" s="24">
        <f t="shared" si="3"/>
        <v>113</v>
      </c>
      <c r="D31" s="24">
        <v>15419</v>
      </c>
      <c r="E31" s="2" t="e">
        <f>IF(IF((D31)&lt;#REF!,#REF!,(D31)*#REF!)&lt;#REF!,#REF!,IF((D31)&lt;#REF!,#REF!,(D31)*#REF!))</f>
        <v>#REF!</v>
      </c>
      <c r="F31" s="25" t="e">
        <f t="shared" si="0"/>
        <v>#REF!</v>
      </c>
      <c r="G31" s="25" t="e">
        <f t="shared" si="1"/>
        <v>#REF!</v>
      </c>
      <c r="H31" s="26" t="e">
        <f t="shared" si="2"/>
        <v>#REF!</v>
      </c>
      <c r="I31" s="27"/>
      <c r="J31" s="2"/>
      <c r="K31" s="2"/>
      <c r="L31" s="3"/>
    </row>
    <row r="32" spans="1:12" customFormat="1" x14ac:dyDescent="0.25">
      <c r="A32" s="28"/>
      <c r="B32" s="3" t="s">
        <v>20</v>
      </c>
      <c r="C32" s="24">
        <f t="shared" si="3"/>
        <v>142</v>
      </c>
      <c r="D32" s="24">
        <v>15561</v>
      </c>
      <c r="E32" s="2" t="e">
        <f>IF(IF((D32)&lt;#REF!,#REF!,(D32)*#REF!)&lt;#REF!,#REF!,IF((D32)&lt;#REF!,#REF!,(D32)*#REF!))</f>
        <v>#REF!</v>
      </c>
      <c r="F32" s="25" t="e">
        <f t="shared" si="0"/>
        <v>#REF!</v>
      </c>
      <c r="G32" s="25" t="e">
        <f t="shared" si="1"/>
        <v>#REF!</v>
      </c>
      <c r="H32" s="26" t="e">
        <f t="shared" si="2"/>
        <v>#REF!</v>
      </c>
      <c r="I32" s="27"/>
      <c r="J32" s="2"/>
      <c r="K32" s="2"/>
      <c r="L32" s="3"/>
    </row>
    <row r="33" spans="1:12" customFormat="1" x14ac:dyDescent="0.25">
      <c r="A33" s="28"/>
      <c r="B33" s="3" t="s">
        <v>21</v>
      </c>
      <c r="C33" s="24">
        <f t="shared" si="3"/>
        <v>432</v>
      </c>
      <c r="D33" s="24">
        <v>15993</v>
      </c>
      <c r="E33" s="2" t="e">
        <f>IF(IF((D33)&lt;#REF!,#REF!,(D33)*#REF!)&lt;#REF!,#REF!,IF((D33)&lt;#REF!,#REF!,(D33)*#REF!))</f>
        <v>#REF!</v>
      </c>
      <c r="F33" s="25" t="e">
        <f t="shared" si="0"/>
        <v>#REF!</v>
      </c>
      <c r="G33" s="25" t="e">
        <f t="shared" si="1"/>
        <v>#REF!</v>
      </c>
      <c r="H33" s="26" t="e">
        <f t="shared" si="2"/>
        <v>#REF!</v>
      </c>
      <c r="I33" s="27"/>
      <c r="J33" s="2"/>
      <c r="K33" s="2"/>
      <c r="L33" s="3"/>
    </row>
    <row r="34" spans="1:12" customFormat="1" x14ac:dyDescent="0.25">
      <c r="A34" s="28"/>
      <c r="B34" s="3" t="s">
        <v>22</v>
      </c>
      <c r="C34" s="24">
        <f t="shared" si="3"/>
        <v>454</v>
      </c>
      <c r="D34" s="24">
        <v>16447</v>
      </c>
      <c r="E34" s="2" t="e">
        <f>IF(IF((D34)&lt;#REF!,#REF!,(D34)*#REF!)&lt;#REF!,#REF!,IF((D34)&lt;#REF!,#REF!,(D34)*#REF!))</f>
        <v>#REF!</v>
      </c>
      <c r="F34" s="25" t="e">
        <f t="shared" si="0"/>
        <v>#REF!</v>
      </c>
      <c r="G34" s="25" t="e">
        <f t="shared" si="1"/>
        <v>#REF!</v>
      </c>
      <c r="H34" s="26" t="e">
        <f t="shared" si="2"/>
        <v>#REF!</v>
      </c>
      <c r="I34" s="27"/>
      <c r="J34" s="2"/>
      <c r="K34" s="2"/>
      <c r="L34" s="3"/>
    </row>
    <row r="35" spans="1:12" customFormat="1" x14ac:dyDescent="0.25">
      <c r="A35" s="28"/>
      <c r="B35" s="3" t="s">
        <v>23</v>
      </c>
      <c r="C35" s="24">
        <f t="shared" si="3"/>
        <v>454</v>
      </c>
      <c r="D35" s="24">
        <v>16901</v>
      </c>
      <c r="E35" s="2" t="e">
        <f>IF(IF((D35)&lt;#REF!,#REF!,(D35)*#REF!)&lt;#REF!,#REF!,IF((D35)&lt;#REF!,#REF!,(D35)*#REF!))</f>
        <v>#REF!</v>
      </c>
      <c r="F35" s="25" t="e">
        <f t="shared" si="0"/>
        <v>#REF!</v>
      </c>
      <c r="G35" s="25" t="e">
        <f t="shared" si="1"/>
        <v>#REF!</v>
      </c>
      <c r="H35" s="26" t="e">
        <f t="shared" si="2"/>
        <v>#REF!</v>
      </c>
      <c r="I35" s="27"/>
      <c r="J35" s="2"/>
      <c r="K35" s="2"/>
      <c r="L35" s="3"/>
    </row>
    <row r="36" spans="1:12" customFormat="1" x14ac:dyDescent="0.25">
      <c r="A36" s="28"/>
      <c r="B36" s="3" t="s">
        <v>24</v>
      </c>
      <c r="C36" s="24">
        <f t="shared" si="3"/>
        <v>454</v>
      </c>
      <c r="D36" s="24">
        <v>17355</v>
      </c>
      <c r="E36" s="2" t="e">
        <f>IF(IF((D36)&lt;#REF!,#REF!,(D36)*#REF!)&lt;#REF!,#REF!,IF((D36)&lt;#REF!,#REF!,(D36)*#REF!))</f>
        <v>#REF!</v>
      </c>
      <c r="F36" s="25" t="e">
        <f t="shared" si="0"/>
        <v>#REF!</v>
      </c>
      <c r="G36" s="25" t="e">
        <f t="shared" si="1"/>
        <v>#REF!</v>
      </c>
      <c r="H36" s="26" t="e">
        <f t="shared" si="2"/>
        <v>#REF!</v>
      </c>
      <c r="I36" s="27"/>
      <c r="J36" s="2"/>
      <c r="K36" s="2"/>
      <c r="L36" s="3"/>
    </row>
    <row r="37" spans="1:12" customFormat="1" x14ac:dyDescent="0.25">
      <c r="A37" s="28"/>
      <c r="B37" s="3" t="s">
        <v>25</v>
      </c>
      <c r="C37" s="24">
        <f t="shared" si="3"/>
        <v>455</v>
      </c>
      <c r="D37" s="24">
        <v>17810</v>
      </c>
      <c r="E37" s="2" t="e">
        <f>IF(IF((D37)&lt;#REF!,#REF!,(D37)*#REF!)&lt;#REF!,#REF!,IF((D37)&lt;#REF!,#REF!,(D37)*#REF!))</f>
        <v>#REF!</v>
      </c>
      <c r="F37" s="25" t="e">
        <f t="shared" si="0"/>
        <v>#REF!</v>
      </c>
      <c r="G37" s="25" t="e">
        <f t="shared" si="1"/>
        <v>#REF!</v>
      </c>
      <c r="H37" s="26" t="e">
        <f t="shared" si="2"/>
        <v>#REF!</v>
      </c>
      <c r="I37" s="27"/>
      <c r="J37" s="2"/>
      <c r="K37" s="2"/>
      <c r="L37" s="3"/>
    </row>
    <row r="38" spans="1:12" customFormat="1" x14ac:dyDescent="0.25">
      <c r="A38" s="28"/>
      <c r="B38" s="3" t="s">
        <v>26</v>
      </c>
      <c r="C38" s="24">
        <f t="shared" si="3"/>
        <v>632</v>
      </c>
      <c r="D38" s="24">
        <v>18442</v>
      </c>
      <c r="E38" s="2" t="e">
        <f>IF(IF((D38)&lt;#REF!,#REF!,(D38)*#REF!)&lt;#REF!,#REF!,IF((D38)&lt;#REF!,#REF!,(D38)*#REF!))</f>
        <v>#REF!</v>
      </c>
      <c r="F38" s="25" t="e">
        <f t="shared" si="0"/>
        <v>#REF!</v>
      </c>
      <c r="G38" s="25" t="e">
        <f t="shared" si="1"/>
        <v>#REF!</v>
      </c>
      <c r="H38" s="26" t="e">
        <f t="shared" si="2"/>
        <v>#REF!</v>
      </c>
      <c r="I38" s="27"/>
      <c r="J38" s="2"/>
      <c r="K38" s="2"/>
      <c r="L38" s="3"/>
    </row>
    <row r="39" spans="1:12" customFormat="1" x14ac:dyDescent="0.25">
      <c r="A39" s="28"/>
      <c r="B39" s="3" t="s">
        <v>27</v>
      </c>
      <c r="C39" s="24">
        <f t="shared" si="3"/>
        <v>700</v>
      </c>
      <c r="D39" s="24">
        <v>19142</v>
      </c>
      <c r="E39" s="2" t="e">
        <f>IF(IF((D39)&lt;#REF!,#REF!,(D39)*#REF!)&lt;#REF!,#REF!,IF((D39)&lt;#REF!,#REF!,(D39)*#REF!))</f>
        <v>#REF!</v>
      </c>
      <c r="F39" s="25" t="e">
        <f t="shared" si="0"/>
        <v>#REF!</v>
      </c>
      <c r="G39" s="25" t="e">
        <f t="shared" si="1"/>
        <v>#REF!</v>
      </c>
      <c r="H39" s="26" t="e">
        <f t="shared" si="2"/>
        <v>#REF!</v>
      </c>
      <c r="I39" s="27"/>
      <c r="J39" s="2"/>
      <c r="K39" s="2"/>
      <c r="L39" s="3"/>
    </row>
    <row r="40" spans="1:12" customFormat="1" x14ac:dyDescent="0.25">
      <c r="A40" s="28"/>
      <c r="B40" s="3" t="s">
        <v>28</v>
      </c>
      <c r="C40" s="24">
        <f t="shared" si="3"/>
        <v>700</v>
      </c>
      <c r="D40" s="24">
        <v>19842</v>
      </c>
      <c r="E40" s="2" t="e">
        <f>IF(IF((D40)&lt;#REF!,#REF!,(D40)*#REF!)&lt;#REF!,#REF!,IF((D40)&lt;#REF!,#REF!,(D40)*#REF!))</f>
        <v>#REF!</v>
      </c>
      <c r="F40" s="25" t="e">
        <f t="shared" si="0"/>
        <v>#REF!</v>
      </c>
      <c r="G40" s="25" t="e">
        <f t="shared" si="1"/>
        <v>#REF!</v>
      </c>
      <c r="H40" s="26" t="e">
        <f t="shared" si="2"/>
        <v>#REF!</v>
      </c>
      <c r="I40" s="27"/>
      <c r="J40" s="2"/>
      <c r="K40" s="2"/>
      <c r="L40" s="3"/>
    </row>
    <row r="41" spans="1:12" customFormat="1" x14ac:dyDescent="0.25">
      <c r="A41" s="28"/>
      <c r="B41" s="3" t="s">
        <v>29</v>
      </c>
      <c r="C41" s="24">
        <f t="shared" si="3"/>
        <v>700</v>
      </c>
      <c r="D41" s="24">
        <v>20542</v>
      </c>
      <c r="E41" s="2" t="e">
        <f>IF(IF((D41)&lt;#REF!,#REF!,(D41)*#REF!)&lt;#REF!,#REF!,IF((D41)&lt;#REF!,#REF!,(D41)*#REF!))</f>
        <v>#REF!</v>
      </c>
      <c r="F41" s="25" t="e">
        <f t="shared" si="0"/>
        <v>#REF!</v>
      </c>
      <c r="G41" s="25" t="e">
        <f t="shared" si="1"/>
        <v>#REF!</v>
      </c>
      <c r="H41" s="26" t="e">
        <f t="shared" si="2"/>
        <v>#REF!</v>
      </c>
      <c r="I41" s="27"/>
      <c r="J41" s="2"/>
      <c r="K41" s="2"/>
      <c r="L41" s="3"/>
    </row>
    <row r="42" spans="1:12" customFormat="1" ht="15.75" thickBot="1" x14ac:dyDescent="0.3">
      <c r="A42" s="29"/>
      <c r="B42" s="6" t="s">
        <v>30</v>
      </c>
      <c r="C42" s="30">
        <f t="shared" si="3"/>
        <v>700</v>
      </c>
      <c r="D42" s="30">
        <v>21242</v>
      </c>
      <c r="E42" s="2" t="e">
        <f>IF(IF((D42)&lt;#REF!,#REF!,(D42)*#REF!)&lt;#REF!,#REF!,IF((D42)&lt;#REF!,#REF!,(D42)*#REF!))</f>
        <v>#REF!</v>
      </c>
      <c r="F42" s="31" t="e">
        <f t="shared" si="0"/>
        <v>#REF!</v>
      </c>
      <c r="G42" s="31" t="e">
        <f t="shared" si="1"/>
        <v>#REF!</v>
      </c>
      <c r="H42" s="32" t="e">
        <f t="shared" si="2"/>
        <v>#REF!</v>
      </c>
      <c r="I42" s="27"/>
      <c r="J42" s="7"/>
      <c r="K42" s="7"/>
      <c r="L42" s="3"/>
    </row>
    <row r="43" spans="1:12" customFormat="1" ht="15.75" thickBot="1" x14ac:dyDescent="0.3">
      <c r="A43" s="23" t="s">
        <v>33</v>
      </c>
      <c r="B43" s="3" t="s">
        <v>18</v>
      </c>
      <c r="C43" s="24"/>
      <c r="D43" s="24">
        <v>15425</v>
      </c>
      <c r="E43" s="2" t="e">
        <f>IF(IF((D43)&lt;#REF!,#REF!,(D43)*#REF!)&lt;#REF!,#REF!,IF((D43)&lt;#REF!,#REF!,(D43)*#REF!))</f>
        <v>#REF!</v>
      </c>
      <c r="F43" s="25" t="e">
        <f t="shared" si="0"/>
        <v>#REF!</v>
      </c>
      <c r="G43" s="25" t="e">
        <f t="shared" si="1"/>
        <v>#REF!</v>
      </c>
      <c r="H43" s="26" t="e">
        <f t="shared" si="2"/>
        <v>#REF!</v>
      </c>
      <c r="I43" s="27"/>
      <c r="J43" s="2" t="e">
        <f>((F43+F55)/2)/1956</f>
        <v>#REF!</v>
      </c>
      <c r="K43" s="2" t="e">
        <f>((F43+F55)/2)/2085</f>
        <v>#REF!</v>
      </c>
      <c r="L43" s="3"/>
    </row>
    <row r="44" spans="1:12" customFormat="1" x14ac:dyDescent="0.25">
      <c r="A44" s="28"/>
      <c r="B44" s="3" t="s">
        <v>19</v>
      </c>
      <c r="C44" s="24">
        <f t="shared" si="3"/>
        <v>225</v>
      </c>
      <c r="D44" s="24">
        <v>15650</v>
      </c>
      <c r="E44" s="2" t="e">
        <f>IF(IF((D44)&lt;#REF!,#REF!,(D44)*#REF!)&lt;#REF!,#REF!,IF((D44)&lt;#REF!,#REF!,(D44)*#REF!))</f>
        <v>#REF!</v>
      </c>
      <c r="F44" s="25" t="e">
        <f t="shared" si="0"/>
        <v>#REF!</v>
      </c>
      <c r="G44" s="25" t="e">
        <f t="shared" si="1"/>
        <v>#REF!</v>
      </c>
      <c r="H44" s="26" t="e">
        <f t="shared" si="2"/>
        <v>#REF!</v>
      </c>
      <c r="I44" s="27"/>
      <c r="J44" s="2"/>
      <c r="K44" s="2"/>
      <c r="L44" s="3"/>
    </row>
    <row r="45" spans="1:12" customFormat="1" x14ac:dyDescent="0.25">
      <c r="A45" s="28"/>
      <c r="B45" s="3" t="s">
        <v>20</v>
      </c>
      <c r="C45" s="24">
        <f t="shared" si="3"/>
        <v>546</v>
      </c>
      <c r="D45" s="24">
        <v>16196</v>
      </c>
      <c r="E45" s="2" t="e">
        <f>IF(IF((D45)&lt;#REF!,#REF!,(D45)*#REF!)&lt;#REF!,#REF!,IF((D45)&lt;#REF!,#REF!,(D45)*#REF!))</f>
        <v>#REF!</v>
      </c>
      <c r="F45" s="25" t="e">
        <f t="shared" si="0"/>
        <v>#REF!</v>
      </c>
      <c r="G45" s="25" t="e">
        <f t="shared" si="1"/>
        <v>#REF!</v>
      </c>
      <c r="H45" s="26" t="e">
        <f t="shared" si="2"/>
        <v>#REF!</v>
      </c>
      <c r="I45" s="27"/>
      <c r="J45" s="2"/>
      <c r="K45" s="2"/>
      <c r="L45" s="3"/>
    </row>
    <row r="46" spans="1:12" customFormat="1" x14ac:dyDescent="0.25">
      <c r="A46" s="28"/>
      <c r="B46" s="3" t="s">
        <v>21</v>
      </c>
      <c r="C46" s="24">
        <f t="shared" si="3"/>
        <v>546</v>
      </c>
      <c r="D46" s="24">
        <v>16742</v>
      </c>
      <c r="E46" s="2" t="e">
        <f>IF(IF((D46)&lt;#REF!,#REF!,(D46)*#REF!)&lt;#REF!,#REF!,IF((D46)&lt;#REF!,#REF!,(D46)*#REF!))</f>
        <v>#REF!</v>
      </c>
      <c r="F46" s="25" t="e">
        <f t="shared" si="0"/>
        <v>#REF!</v>
      </c>
      <c r="G46" s="25" t="e">
        <f t="shared" si="1"/>
        <v>#REF!</v>
      </c>
      <c r="H46" s="26" t="e">
        <f t="shared" si="2"/>
        <v>#REF!</v>
      </c>
      <c r="I46" s="27"/>
      <c r="J46" s="2"/>
      <c r="K46" s="2"/>
      <c r="L46" s="3"/>
    </row>
    <row r="47" spans="1:12" customFormat="1" x14ac:dyDescent="0.25">
      <c r="A47" s="28"/>
      <c r="B47" s="3" t="s">
        <v>22</v>
      </c>
      <c r="C47" s="24">
        <f t="shared" si="3"/>
        <v>546</v>
      </c>
      <c r="D47" s="24">
        <v>17288</v>
      </c>
      <c r="E47" s="2" t="e">
        <f>IF(IF((D47)&lt;#REF!,#REF!,(D47)*#REF!)&lt;#REF!,#REF!,IF((D47)&lt;#REF!,#REF!,(D47)*#REF!))</f>
        <v>#REF!</v>
      </c>
      <c r="F47" s="25" t="e">
        <f t="shared" si="0"/>
        <v>#REF!</v>
      </c>
      <c r="G47" s="25" t="e">
        <f t="shared" si="1"/>
        <v>#REF!</v>
      </c>
      <c r="H47" s="26" t="e">
        <f t="shared" si="2"/>
        <v>#REF!</v>
      </c>
      <c r="I47" s="27"/>
      <c r="J47" s="2"/>
      <c r="K47" s="2"/>
      <c r="L47" s="3"/>
    </row>
    <row r="48" spans="1:12" customFormat="1" x14ac:dyDescent="0.25">
      <c r="A48" s="28"/>
      <c r="B48" s="3" t="s">
        <v>23</v>
      </c>
      <c r="C48" s="24">
        <f t="shared" si="3"/>
        <v>547</v>
      </c>
      <c r="D48" s="24">
        <v>17835</v>
      </c>
      <c r="E48" s="2" t="e">
        <f>IF(IF((D48)&lt;#REF!,#REF!,(D48)*#REF!)&lt;#REF!,#REF!,IF((D48)&lt;#REF!,#REF!,(D48)*#REF!))</f>
        <v>#REF!</v>
      </c>
      <c r="F48" s="25" t="e">
        <f t="shared" si="0"/>
        <v>#REF!</v>
      </c>
      <c r="G48" s="25" t="e">
        <f t="shared" si="1"/>
        <v>#REF!</v>
      </c>
      <c r="H48" s="26" t="e">
        <f t="shared" si="2"/>
        <v>#REF!</v>
      </c>
      <c r="I48" s="27"/>
      <c r="J48" s="2"/>
      <c r="K48" s="2"/>
      <c r="L48" s="3"/>
    </row>
    <row r="49" spans="1:12" customFormat="1" x14ac:dyDescent="0.25">
      <c r="A49" s="28"/>
      <c r="B49" s="3" t="s">
        <v>24</v>
      </c>
      <c r="C49" s="24">
        <f t="shared" si="3"/>
        <v>792</v>
      </c>
      <c r="D49" s="24">
        <v>18627</v>
      </c>
      <c r="E49" s="2" t="e">
        <f>IF(IF((D49)&lt;#REF!,#REF!,(D49)*#REF!)&lt;#REF!,#REF!,IF((D49)&lt;#REF!,#REF!,(D49)*#REF!))</f>
        <v>#REF!</v>
      </c>
      <c r="F49" s="25" t="e">
        <f t="shared" si="0"/>
        <v>#REF!</v>
      </c>
      <c r="G49" s="25" t="e">
        <f t="shared" si="1"/>
        <v>#REF!</v>
      </c>
      <c r="H49" s="26" t="e">
        <f t="shared" si="2"/>
        <v>#REF!</v>
      </c>
      <c r="I49" s="27"/>
      <c r="J49" s="2"/>
      <c r="K49" s="2"/>
      <c r="L49" s="3"/>
    </row>
    <row r="50" spans="1:12" customFormat="1" x14ac:dyDescent="0.25">
      <c r="A50" s="28"/>
      <c r="B50" s="3" t="s">
        <v>25</v>
      </c>
      <c r="C50" s="24">
        <f t="shared" si="3"/>
        <v>842</v>
      </c>
      <c r="D50" s="24">
        <v>19469</v>
      </c>
      <c r="E50" s="2" t="e">
        <f>IF(IF((D50)&lt;#REF!,#REF!,(D50)*#REF!)&lt;#REF!,#REF!,IF((D50)&lt;#REF!,#REF!,(D50)*#REF!))</f>
        <v>#REF!</v>
      </c>
      <c r="F50" s="25" t="e">
        <f t="shared" si="0"/>
        <v>#REF!</v>
      </c>
      <c r="G50" s="25" t="e">
        <f t="shared" si="1"/>
        <v>#REF!</v>
      </c>
      <c r="H50" s="26" t="e">
        <f t="shared" si="2"/>
        <v>#REF!</v>
      </c>
      <c r="I50" s="27"/>
      <c r="J50" s="2"/>
      <c r="K50" s="2"/>
      <c r="L50" s="3"/>
    </row>
    <row r="51" spans="1:12" customFormat="1" x14ac:dyDescent="0.25">
      <c r="A51" s="28"/>
      <c r="B51" s="3" t="s">
        <v>26</v>
      </c>
      <c r="C51" s="24">
        <f t="shared" si="3"/>
        <v>842</v>
      </c>
      <c r="D51" s="24">
        <v>20311</v>
      </c>
      <c r="E51" s="2" t="e">
        <f>IF(IF((D51)&lt;#REF!,#REF!,(D51)*#REF!)&lt;#REF!,#REF!,IF((D51)&lt;#REF!,#REF!,(D51)*#REF!))</f>
        <v>#REF!</v>
      </c>
      <c r="F51" s="25" t="e">
        <f t="shared" si="0"/>
        <v>#REF!</v>
      </c>
      <c r="G51" s="25" t="e">
        <f t="shared" si="1"/>
        <v>#REF!</v>
      </c>
      <c r="H51" s="26" t="e">
        <f t="shared" si="2"/>
        <v>#REF!</v>
      </c>
      <c r="I51" s="27"/>
      <c r="J51" s="2"/>
      <c r="K51" s="2"/>
      <c r="L51" s="3"/>
    </row>
    <row r="52" spans="1:12" customFormat="1" x14ac:dyDescent="0.25">
      <c r="A52" s="28"/>
      <c r="B52" s="3" t="s">
        <v>27</v>
      </c>
      <c r="C52" s="24">
        <f t="shared" si="3"/>
        <v>842</v>
      </c>
      <c r="D52" s="24">
        <v>21153</v>
      </c>
      <c r="E52" s="2" t="e">
        <f>IF(IF((D52)&lt;#REF!,#REF!,(D52)*#REF!)&lt;#REF!,#REF!,IF((D52)&lt;#REF!,#REF!,(D52)*#REF!))</f>
        <v>#REF!</v>
      </c>
      <c r="F52" s="25" t="e">
        <f t="shared" si="0"/>
        <v>#REF!</v>
      </c>
      <c r="G52" s="25" t="e">
        <f t="shared" si="1"/>
        <v>#REF!</v>
      </c>
      <c r="H52" s="26" t="e">
        <f t="shared" si="2"/>
        <v>#REF!</v>
      </c>
      <c r="I52" s="27"/>
      <c r="J52" s="2"/>
      <c r="K52" s="2"/>
      <c r="L52" s="3"/>
    </row>
    <row r="53" spans="1:12" customFormat="1" x14ac:dyDescent="0.25">
      <c r="A53" s="28"/>
      <c r="B53" s="3" t="s">
        <v>28</v>
      </c>
      <c r="C53" s="24">
        <f t="shared" si="3"/>
        <v>842</v>
      </c>
      <c r="D53" s="24">
        <v>21995</v>
      </c>
      <c r="E53" s="2" t="e">
        <f>IF(IF((D53)&lt;#REF!,#REF!,(D53)*#REF!)&lt;#REF!,#REF!,IF((D53)&lt;#REF!,#REF!,(D53)*#REF!))</f>
        <v>#REF!</v>
      </c>
      <c r="F53" s="25" t="e">
        <f t="shared" si="0"/>
        <v>#REF!</v>
      </c>
      <c r="G53" s="25" t="e">
        <f t="shared" si="1"/>
        <v>#REF!</v>
      </c>
      <c r="H53" s="26" t="e">
        <f t="shared" si="2"/>
        <v>#REF!</v>
      </c>
      <c r="I53" s="27"/>
      <c r="J53" s="2"/>
      <c r="K53" s="2"/>
      <c r="L53" s="3"/>
    </row>
    <row r="54" spans="1:12" customFormat="1" x14ac:dyDescent="0.25">
      <c r="A54" s="28"/>
      <c r="B54" s="3" t="s">
        <v>29</v>
      </c>
      <c r="C54" s="24">
        <f t="shared" si="3"/>
        <v>842</v>
      </c>
      <c r="D54" s="24">
        <v>22837</v>
      </c>
      <c r="E54" s="2" t="e">
        <f>IF(IF((D54)&lt;#REF!,#REF!,(D54)*#REF!)&lt;#REF!,#REF!,IF((D54)&lt;#REF!,#REF!,(D54)*#REF!))</f>
        <v>#REF!</v>
      </c>
      <c r="F54" s="25" t="e">
        <f t="shared" si="0"/>
        <v>#REF!</v>
      </c>
      <c r="G54" s="25" t="e">
        <f t="shared" si="1"/>
        <v>#REF!</v>
      </c>
      <c r="H54" s="26" t="e">
        <f t="shared" si="2"/>
        <v>#REF!</v>
      </c>
      <c r="I54" s="27"/>
      <c r="J54" s="2"/>
      <c r="K54" s="2"/>
      <c r="L54" s="3"/>
    </row>
    <row r="55" spans="1:12" customFormat="1" ht="15.75" thickBot="1" x14ac:dyDescent="0.3">
      <c r="A55" s="29"/>
      <c r="B55" s="6" t="s">
        <v>30</v>
      </c>
      <c r="C55" s="30">
        <f t="shared" si="3"/>
        <v>842</v>
      </c>
      <c r="D55" s="30">
        <v>23679</v>
      </c>
      <c r="E55" s="2" t="e">
        <f>IF(IF((D55)&lt;#REF!,#REF!,(D55)*#REF!)&lt;#REF!,#REF!,IF((D55)&lt;#REF!,#REF!,(D55)*#REF!))</f>
        <v>#REF!</v>
      </c>
      <c r="F55" s="31" t="e">
        <f t="shared" si="0"/>
        <v>#REF!</v>
      </c>
      <c r="G55" s="31" t="e">
        <f t="shared" si="1"/>
        <v>#REF!</v>
      </c>
      <c r="H55" s="32" t="e">
        <f t="shared" si="2"/>
        <v>#REF!</v>
      </c>
      <c r="I55" s="27"/>
      <c r="J55" s="7"/>
      <c r="K55" s="7"/>
      <c r="L55" s="3"/>
    </row>
    <row r="56" spans="1:12" customFormat="1" ht="15.75" thickBot="1" x14ac:dyDescent="0.3">
      <c r="A56" s="23" t="s">
        <v>34</v>
      </c>
      <c r="B56" s="3" t="s">
        <v>18</v>
      </c>
      <c r="C56" s="24"/>
      <c r="D56" s="24">
        <v>16196</v>
      </c>
      <c r="E56" s="2" t="e">
        <f>IF(IF((D56)&lt;#REF!,#REF!,(D56)*#REF!)&lt;#REF!,#REF!,IF((D56)&lt;#REF!,#REF!,(D56)*#REF!))</f>
        <v>#REF!</v>
      </c>
      <c r="F56" s="25" t="e">
        <f t="shared" si="0"/>
        <v>#REF!</v>
      </c>
      <c r="G56" s="25" t="e">
        <f t="shared" si="1"/>
        <v>#REF!</v>
      </c>
      <c r="H56" s="26" t="e">
        <f t="shared" si="2"/>
        <v>#REF!</v>
      </c>
      <c r="I56" s="27"/>
      <c r="J56" s="2" t="e">
        <f>((F56+F68)/2)/1956</f>
        <v>#REF!</v>
      </c>
      <c r="K56" s="9" t="e">
        <f>((F56+F68)/2)/2085</f>
        <v>#REF!</v>
      </c>
      <c r="L56" s="3"/>
    </row>
    <row r="57" spans="1:12" customFormat="1" x14ac:dyDescent="0.25">
      <c r="A57" s="28"/>
      <c r="B57" s="3" t="s">
        <v>19</v>
      </c>
      <c r="C57" s="24">
        <f t="shared" si="3"/>
        <v>630</v>
      </c>
      <c r="D57" s="24">
        <v>16826</v>
      </c>
      <c r="E57" s="2" t="e">
        <f>IF(IF((D57)&lt;#REF!,#REF!,(D57)*#REF!)&lt;#REF!,#REF!,IF((D57)&lt;#REF!,#REF!,(D57)*#REF!))</f>
        <v>#REF!</v>
      </c>
      <c r="F57" s="25" t="e">
        <f t="shared" si="0"/>
        <v>#REF!</v>
      </c>
      <c r="G57" s="25" t="e">
        <f t="shared" si="1"/>
        <v>#REF!</v>
      </c>
      <c r="H57" s="26" t="e">
        <f t="shared" si="2"/>
        <v>#REF!</v>
      </c>
      <c r="I57" s="27"/>
      <c r="J57" s="2"/>
      <c r="K57" s="2"/>
      <c r="L57" s="3"/>
    </row>
    <row r="58" spans="1:12" customFormat="1" x14ac:dyDescent="0.25">
      <c r="A58" s="28"/>
      <c r="B58" s="3" t="s">
        <v>20</v>
      </c>
      <c r="C58" s="24">
        <f t="shared" si="3"/>
        <v>629</v>
      </c>
      <c r="D58" s="24">
        <v>17455</v>
      </c>
      <c r="E58" s="2" t="e">
        <f>IF(IF((D58)&lt;#REF!,#REF!,(D58)*#REF!)&lt;#REF!,#REF!,IF((D58)&lt;#REF!,#REF!,(D58)*#REF!))</f>
        <v>#REF!</v>
      </c>
      <c r="F58" s="25" t="e">
        <f t="shared" si="0"/>
        <v>#REF!</v>
      </c>
      <c r="G58" s="25" t="e">
        <f t="shared" si="1"/>
        <v>#REF!</v>
      </c>
      <c r="H58" s="26" t="e">
        <f t="shared" si="2"/>
        <v>#REF!</v>
      </c>
      <c r="I58" s="27"/>
      <c r="J58" s="2"/>
      <c r="K58" s="2"/>
      <c r="L58" s="3"/>
    </row>
    <row r="59" spans="1:12" customFormat="1" x14ac:dyDescent="0.25">
      <c r="A59" s="28"/>
      <c r="B59" s="3" t="s">
        <v>21</v>
      </c>
      <c r="C59" s="24">
        <f t="shared" si="3"/>
        <v>713</v>
      </c>
      <c r="D59" s="24">
        <v>18168</v>
      </c>
      <c r="E59" s="2" t="e">
        <f>IF(IF((D59)&lt;#REF!,#REF!,(D59)*#REF!)&lt;#REF!,#REF!,IF((D59)&lt;#REF!,#REF!,(D59)*#REF!))</f>
        <v>#REF!</v>
      </c>
      <c r="F59" s="25" t="e">
        <f t="shared" si="0"/>
        <v>#REF!</v>
      </c>
      <c r="G59" s="25" t="e">
        <f t="shared" si="1"/>
        <v>#REF!</v>
      </c>
      <c r="H59" s="26" t="e">
        <f t="shared" si="2"/>
        <v>#REF!</v>
      </c>
      <c r="I59" s="27"/>
      <c r="J59" s="2"/>
      <c r="K59" s="2"/>
      <c r="L59" s="3"/>
    </row>
    <row r="60" spans="1:12" customFormat="1" x14ac:dyDescent="0.25">
      <c r="A60" s="28"/>
      <c r="B60" s="3" t="s">
        <v>22</v>
      </c>
      <c r="C60" s="24">
        <f t="shared" si="3"/>
        <v>971</v>
      </c>
      <c r="D60" s="24">
        <v>19139</v>
      </c>
      <c r="E60" s="2" t="e">
        <f>IF(IF((D60)&lt;#REF!,#REF!,(D60)*#REF!)&lt;#REF!,#REF!,IF((D60)&lt;#REF!,#REF!,(D60)*#REF!))</f>
        <v>#REF!</v>
      </c>
      <c r="F60" s="25" t="e">
        <f t="shared" si="0"/>
        <v>#REF!</v>
      </c>
      <c r="G60" s="25" t="e">
        <f t="shared" si="1"/>
        <v>#REF!</v>
      </c>
      <c r="H60" s="26" t="e">
        <f t="shared" si="2"/>
        <v>#REF!</v>
      </c>
      <c r="I60" s="27"/>
      <c r="J60" s="2"/>
      <c r="K60" s="2"/>
      <c r="L60" s="3"/>
    </row>
    <row r="61" spans="1:12" customFormat="1" x14ac:dyDescent="0.25">
      <c r="A61" s="28"/>
      <c r="B61" s="3" t="s">
        <v>23</v>
      </c>
      <c r="C61" s="24">
        <f t="shared" si="3"/>
        <v>971</v>
      </c>
      <c r="D61" s="24">
        <v>20110</v>
      </c>
      <c r="E61" s="2" t="e">
        <f>IF(IF((D61)&lt;#REF!,#REF!,(D61)*#REF!)&lt;#REF!,#REF!,IF((D61)&lt;#REF!,#REF!,(D61)*#REF!))</f>
        <v>#REF!</v>
      </c>
      <c r="F61" s="25" t="e">
        <f t="shared" si="0"/>
        <v>#REF!</v>
      </c>
      <c r="G61" s="25" t="e">
        <f t="shared" si="1"/>
        <v>#REF!</v>
      </c>
      <c r="H61" s="26" t="e">
        <f t="shared" si="2"/>
        <v>#REF!</v>
      </c>
      <c r="I61" s="27"/>
      <c r="J61" s="2"/>
      <c r="K61" s="2"/>
      <c r="L61" s="3"/>
    </row>
    <row r="62" spans="1:12" customFormat="1" x14ac:dyDescent="0.25">
      <c r="A62" s="28"/>
      <c r="B62" s="3" t="s">
        <v>24</v>
      </c>
      <c r="C62" s="24">
        <f t="shared" si="3"/>
        <v>971</v>
      </c>
      <c r="D62" s="24">
        <v>21081</v>
      </c>
      <c r="E62" s="2" t="e">
        <f>IF(IF((D62)&lt;#REF!,#REF!,(D62)*#REF!)&lt;#REF!,#REF!,IF((D62)&lt;#REF!,#REF!,(D62)*#REF!))</f>
        <v>#REF!</v>
      </c>
      <c r="F62" s="25" t="e">
        <f t="shared" si="0"/>
        <v>#REF!</v>
      </c>
      <c r="G62" s="25" t="e">
        <f t="shared" si="1"/>
        <v>#REF!</v>
      </c>
      <c r="H62" s="26" t="e">
        <f t="shared" si="2"/>
        <v>#REF!</v>
      </c>
      <c r="I62" s="27"/>
      <c r="J62" s="2"/>
      <c r="K62" s="2"/>
      <c r="L62" s="3"/>
    </row>
    <row r="63" spans="1:12" customFormat="1" x14ac:dyDescent="0.25">
      <c r="A63" s="28"/>
      <c r="B63" s="3" t="s">
        <v>25</v>
      </c>
      <c r="C63" s="24">
        <f t="shared" si="3"/>
        <v>971</v>
      </c>
      <c r="D63" s="24">
        <v>22052</v>
      </c>
      <c r="E63" s="2" t="e">
        <f>IF(IF((D63)&lt;#REF!,#REF!,(D63)*#REF!)&lt;#REF!,#REF!,IF((D63)&lt;#REF!,#REF!,(D63)*#REF!))</f>
        <v>#REF!</v>
      </c>
      <c r="F63" s="25" t="e">
        <f t="shared" si="0"/>
        <v>#REF!</v>
      </c>
      <c r="G63" s="25" t="e">
        <f t="shared" si="1"/>
        <v>#REF!</v>
      </c>
      <c r="H63" s="26" t="e">
        <f t="shared" si="2"/>
        <v>#REF!</v>
      </c>
      <c r="I63" s="27"/>
      <c r="J63" s="2"/>
      <c r="K63" s="2"/>
      <c r="L63" s="3"/>
    </row>
    <row r="64" spans="1:12" customFormat="1" x14ac:dyDescent="0.25">
      <c r="A64" s="28"/>
      <c r="B64" s="3" t="s">
        <v>26</v>
      </c>
      <c r="C64" s="24">
        <f t="shared" si="3"/>
        <v>971</v>
      </c>
      <c r="D64" s="24">
        <v>23023</v>
      </c>
      <c r="E64" s="2" t="e">
        <f>IF(IF((D64)&lt;#REF!,#REF!,(D64)*#REF!)&lt;#REF!,#REF!,IF((D64)&lt;#REF!,#REF!,(D64)*#REF!))</f>
        <v>#REF!</v>
      </c>
      <c r="F64" s="25" t="e">
        <f t="shared" si="0"/>
        <v>#REF!</v>
      </c>
      <c r="G64" s="25" t="e">
        <f t="shared" si="1"/>
        <v>#REF!</v>
      </c>
      <c r="H64" s="26" t="e">
        <f t="shared" si="2"/>
        <v>#REF!</v>
      </c>
      <c r="I64" s="27"/>
      <c r="J64" s="2"/>
      <c r="K64" s="2"/>
      <c r="L64" s="3"/>
    </row>
    <row r="65" spans="1:12" customFormat="1" x14ac:dyDescent="0.25">
      <c r="A65" s="28"/>
      <c r="B65" s="3" t="s">
        <v>27</v>
      </c>
      <c r="C65" s="24">
        <f t="shared" si="3"/>
        <v>971</v>
      </c>
      <c r="D65" s="24">
        <v>23994</v>
      </c>
      <c r="E65" s="2" t="e">
        <f>IF(IF((D65)&lt;#REF!,#REF!,(D65)*#REF!)&lt;#REF!,#REF!,IF((D65)&lt;#REF!,#REF!,(D65)*#REF!))</f>
        <v>#REF!</v>
      </c>
      <c r="F65" s="25" t="e">
        <f t="shared" si="0"/>
        <v>#REF!</v>
      </c>
      <c r="G65" s="25" t="e">
        <f t="shared" si="1"/>
        <v>#REF!</v>
      </c>
      <c r="H65" s="26" t="e">
        <f t="shared" si="2"/>
        <v>#REF!</v>
      </c>
      <c r="I65" s="27"/>
      <c r="J65" s="2"/>
      <c r="K65" s="2"/>
      <c r="L65" s="3"/>
    </row>
    <row r="66" spans="1:12" customFormat="1" x14ac:dyDescent="0.25">
      <c r="A66" s="28"/>
      <c r="B66" s="3" t="s">
        <v>28</v>
      </c>
      <c r="C66" s="24">
        <f t="shared" si="3"/>
        <v>971</v>
      </c>
      <c r="D66" s="24">
        <v>24965</v>
      </c>
      <c r="E66" s="2" t="e">
        <f>IF(IF((D66)&lt;#REF!,#REF!,(D66)*#REF!)&lt;#REF!,#REF!,IF((D66)&lt;#REF!,#REF!,(D66)*#REF!))</f>
        <v>#REF!</v>
      </c>
      <c r="F66" s="25" t="e">
        <f t="shared" si="0"/>
        <v>#REF!</v>
      </c>
      <c r="G66" s="25" t="e">
        <f t="shared" si="1"/>
        <v>#REF!</v>
      </c>
      <c r="H66" s="26" t="e">
        <f t="shared" si="2"/>
        <v>#REF!</v>
      </c>
      <c r="I66" s="27"/>
      <c r="J66" s="2"/>
      <c r="K66" s="2"/>
      <c r="L66" s="3"/>
    </row>
    <row r="67" spans="1:12" customFormat="1" x14ac:dyDescent="0.25">
      <c r="A67" s="28"/>
      <c r="B67" s="3" t="s">
        <v>29</v>
      </c>
      <c r="C67" s="24">
        <f t="shared" si="3"/>
        <v>971</v>
      </c>
      <c r="D67" s="24">
        <v>25936</v>
      </c>
      <c r="E67" s="2" t="e">
        <f>IF(IF((D67)&lt;#REF!,#REF!,(D67)*#REF!)&lt;#REF!,#REF!,IF((D67)&lt;#REF!,#REF!,(D67)*#REF!))</f>
        <v>#REF!</v>
      </c>
      <c r="F67" s="25" t="e">
        <f t="shared" si="0"/>
        <v>#REF!</v>
      </c>
      <c r="G67" s="25" t="e">
        <f t="shared" si="1"/>
        <v>#REF!</v>
      </c>
      <c r="H67" s="26" t="e">
        <f t="shared" si="2"/>
        <v>#REF!</v>
      </c>
      <c r="I67" s="27"/>
      <c r="J67" s="2"/>
      <c r="K67" s="2"/>
      <c r="L67" s="3"/>
    </row>
    <row r="68" spans="1:12" customFormat="1" ht="15.75" thickBot="1" x14ac:dyDescent="0.3">
      <c r="A68" s="29"/>
      <c r="B68" s="6" t="s">
        <v>30</v>
      </c>
      <c r="C68" s="30">
        <f t="shared" si="3"/>
        <v>971</v>
      </c>
      <c r="D68" s="30">
        <v>26907</v>
      </c>
      <c r="E68" s="2" t="e">
        <f>IF(IF((D68)&lt;#REF!,#REF!,(D68)*#REF!)&lt;#REF!,#REF!,IF((D68)&lt;#REF!,#REF!,(D68)*#REF!))</f>
        <v>#REF!</v>
      </c>
      <c r="F68" s="31" t="e">
        <f t="shared" si="0"/>
        <v>#REF!</v>
      </c>
      <c r="G68" s="31" t="e">
        <f t="shared" si="1"/>
        <v>#REF!</v>
      </c>
      <c r="H68" s="32" t="e">
        <f t="shared" si="2"/>
        <v>#REF!</v>
      </c>
      <c r="I68" s="27"/>
      <c r="J68" s="7"/>
      <c r="K68" s="7"/>
      <c r="L68" s="3"/>
    </row>
    <row r="69" spans="1:12" customFormat="1" ht="15.75" thickBot="1" x14ac:dyDescent="0.3">
      <c r="A69" s="23" t="s">
        <v>35</v>
      </c>
      <c r="B69" s="8" t="s">
        <v>36</v>
      </c>
      <c r="C69" s="24">
        <f t="shared" si="3"/>
        <v>971</v>
      </c>
      <c r="D69" s="24">
        <v>27878</v>
      </c>
      <c r="E69" s="2" t="e">
        <f>IF(IF((D69)&lt;#REF!,#REF!,(D69)*#REF!)&lt;#REF!,#REF!,IF((D69)&lt;#REF!,#REF!,(D69)*#REF!))</f>
        <v>#REF!</v>
      </c>
      <c r="F69" s="25" t="e">
        <f t="shared" ref="F69:F132" si="4">D69+E69</f>
        <v>#REF!</v>
      </c>
      <c r="G69" s="25" t="e">
        <f t="shared" ref="G69:G132" si="5">F69/12</f>
        <v>#REF!</v>
      </c>
      <c r="H69" s="26" t="e">
        <f t="shared" ref="H69:H132" si="6">G69*13</f>
        <v>#REF!</v>
      </c>
      <c r="I69" s="27"/>
      <c r="J69" s="2" t="e">
        <f>((F56+F70)/2)/1956</f>
        <v>#REF!</v>
      </c>
      <c r="K69" s="2" t="e">
        <f>((F56+F70)/2)/2085</f>
        <v>#REF!</v>
      </c>
      <c r="L69" s="3"/>
    </row>
    <row r="70" spans="1:12" customFormat="1" ht="15.75" thickBot="1" x14ac:dyDescent="0.3">
      <c r="A70" s="29"/>
      <c r="B70" s="36" t="s">
        <v>37</v>
      </c>
      <c r="C70" s="30">
        <f t="shared" ref="C70:C133" si="7">D70-D69</f>
        <v>971</v>
      </c>
      <c r="D70" s="30">
        <v>28849</v>
      </c>
      <c r="E70" s="2" t="e">
        <f>IF(IF((D70)&lt;#REF!,#REF!,(D70)*#REF!)&lt;#REF!,#REF!,IF((D70)&lt;#REF!,#REF!,(D70)*#REF!))</f>
        <v>#REF!</v>
      </c>
      <c r="F70" s="31" t="e">
        <f t="shared" si="4"/>
        <v>#REF!</v>
      </c>
      <c r="G70" s="31" t="e">
        <f t="shared" si="5"/>
        <v>#REF!</v>
      </c>
      <c r="H70" s="32" t="e">
        <f t="shared" si="6"/>
        <v>#REF!</v>
      </c>
      <c r="I70" s="27"/>
      <c r="J70" s="7"/>
      <c r="K70" s="7"/>
      <c r="L70" s="3"/>
    </row>
    <row r="71" spans="1:12" customFormat="1" ht="15.75" thickBot="1" x14ac:dyDescent="0.3">
      <c r="A71" s="37" t="s">
        <v>38</v>
      </c>
      <c r="B71" s="38" t="s">
        <v>39</v>
      </c>
      <c r="C71" s="39">
        <f t="shared" si="7"/>
        <v>971</v>
      </c>
      <c r="D71" s="39">
        <v>29820</v>
      </c>
      <c r="E71" s="2" t="e">
        <f>IF(IF((D71)&lt;#REF!,#REF!,(D71)*#REF!)&lt;#REF!,#REF!,IF((D71)&lt;#REF!,#REF!,(D71)*#REF!))</f>
        <v>#REF!</v>
      </c>
      <c r="F71" s="41" t="e">
        <f t="shared" si="4"/>
        <v>#REF!</v>
      </c>
      <c r="G71" s="41" t="e">
        <f t="shared" si="5"/>
        <v>#REF!</v>
      </c>
      <c r="H71" s="42" t="e">
        <f t="shared" si="6"/>
        <v>#REF!</v>
      </c>
      <c r="I71" s="27"/>
      <c r="J71" s="75" t="e">
        <f>((F56+F71)/2)/1956</f>
        <v>#REF!</v>
      </c>
      <c r="K71" s="75" t="e">
        <f>((F56+F71)/2)/2085</f>
        <v>#REF!</v>
      </c>
      <c r="L71" s="3"/>
    </row>
    <row r="72" spans="1:12" customFormat="1" ht="15.75" thickBot="1" x14ac:dyDescent="0.3">
      <c r="A72" s="23" t="s">
        <v>40</v>
      </c>
      <c r="B72" s="3" t="s">
        <v>18</v>
      </c>
      <c r="C72" s="24"/>
      <c r="D72" s="24">
        <v>20049</v>
      </c>
      <c r="E72" s="2" t="e">
        <f>IF(IF((D72)&lt;#REF!,#REF!,(D72)*#REF!)&lt;#REF!,#REF!,IF((D72)&lt;#REF!,#REF!,(D72)*#REF!))</f>
        <v>#REF!</v>
      </c>
      <c r="F72" s="25" t="e">
        <f t="shared" si="4"/>
        <v>#REF!</v>
      </c>
      <c r="G72" s="25" t="e">
        <f t="shared" si="5"/>
        <v>#REF!</v>
      </c>
      <c r="H72" s="26" t="e">
        <f t="shared" si="6"/>
        <v>#REF!</v>
      </c>
      <c r="I72" s="27"/>
      <c r="J72" s="2" t="e">
        <f>((F72+F82)/2)/1956</f>
        <v>#REF!</v>
      </c>
      <c r="K72" s="2" t="e">
        <f>((F72+F82)/2)/2085</f>
        <v>#REF!</v>
      </c>
      <c r="L72" s="3"/>
    </row>
    <row r="73" spans="1:12" customFormat="1" x14ac:dyDescent="0.25">
      <c r="A73" s="28"/>
      <c r="B73" s="3" t="s">
        <v>19</v>
      </c>
      <c r="C73" s="24">
        <f t="shared" si="7"/>
        <v>1036</v>
      </c>
      <c r="D73" s="24">
        <v>21085</v>
      </c>
      <c r="E73" s="2" t="e">
        <f>IF(IF((D73)&lt;#REF!,#REF!,(D73)*#REF!)&lt;#REF!,#REF!,IF((D73)&lt;#REF!,#REF!,(D73)*#REF!))</f>
        <v>#REF!</v>
      </c>
      <c r="F73" s="25" t="e">
        <f t="shared" si="4"/>
        <v>#REF!</v>
      </c>
      <c r="G73" s="25" t="e">
        <f t="shared" si="5"/>
        <v>#REF!</v>
      </c>
      <c r="H73" s="26" t="e">
        <f t="shared" si="6"/>
        <v>#REF!</v>
      </c>
      <c r="I73" s="27"/>
      <c r="J73" s="2"/>
      <c r="K73" s="2"/>
      <c r="L73" s="3"/>
    </row>
    <row r="74" spans="1:12" customFormat="1" x14ac:dyDescent="0.25">
      <c r="A74" s="28"/>
      <c r="B74" s="3" t="s">
        <v>20</v>
      </c>
      <c r="C74" s="24">
        <f t="shared" si="7"/>
        <v>1036</v>
      </c>
      <c r="D74" s="24">
        <v>22121</v>
      </c>
      <c r="E74" s="2" t="e">
        <f>IF(IF((D74)&lt;#REF!,#REF!,(D74)*#REF!)&lt;#REF!,#REF!,IF((D74)&lt;#REF!,#REF!,(D74)*#REF!))</f>
        <v>#REF!</v>
      </c>
      <c r="F74" s="25" t="e">
        <f t="shared" si="4"/>
        <v>#REF!</v>
      </c>
      <c r="G74" s="25" t="e">
        <f t="shared" si="5"/>
        <v>#REF!</v>
      </c>
      <c r="H74" s="26" t="e">
        <f t="shared" si="6"/>
        <v>#REF!</v>
      </c>
      <c r="I74" s="27"/>
      <c r="J74" s="2"/>
      <c r="K74" s="2"/>
      <c r="L74" s="3"/>
    </row>
    <row r="75" spans="1:12" customFormat="1" x14ac:dyDescent="0.25">
      <c r="A75" s="28"/>
      <c r="B75" s="3" t="s">
        <v>21</v>
      </c>
      <c r="C75" s="24">
        <f t="shared" si="7"/>
        <v>1036</v>
      </c>
      <c r="D75" s="24">
        <v>23157</v>
      </c>
      <c r="E75" s="2" t="e">
        <f>IF(IF((D75)&lt;#REF!,#REF!,(D75)*#REF!)&lt;#REF!,#REF!,IF((D75)&lt;#REF!,#REF!,(D75)*#REF!))</f>
        <v>#REF!</v>
      </c>
      <c r="F75" s="25" t="e">
        <f t="shared" si="4"/>
        <v>#REF!</v>
      </c>
      <c r="G75" s="25" t="e">
        <f t="shared" si="5"/>
        <v>#REF!</v>
      </c>
      <c r="H75" s="26" t="e">
        <f t="shared" si="6"/>
        <v>#REF!</v>
      </c>
      <c r="I75" s="27"/>
      <c r="J75" s="2"/>
      <c r="K75" s="2"/>
      <c r="L75" s="3"/>
    </row>
    <row r="76" spans="1:12" customFormat="1" x14ac:dyDescent="0.25">
      <c r="A76" s="28"/>
      <c r="B76" s="3" t="s">
        <v>22</v>
      </c>
      <c r="C76" s="24">
        <f t="shared" si="7"/>
        <v>1036</v>
      </c>
      <c r="D76" s="24">
        <v>24193</v>
      </c>
      <c r="E76" s="2" t="e">
        <f>IF(IF((D76)&lt;#REF!,#REF!,(D76)*#REF!)&lt;#REF!,#REF!,IF((D76)&lt;#REF!,#REF!,(D76)*#REF!))</f>
        <v>#REF!</v>
      </c>
      <c r="F76" s="25" t="e">
        <f t="shared" si="4"/>
        <v>#REF!</v>
      </c>
      <c r="G76" s="25" t="e">
        <f t="shared" si="5"/>
        <v>#REF!</v>
      </c>
      <c r="H76" s="26" t="e">
        <f t="shared" si="6"/>
        <v>#REF!</v>
      </c>
      <c r="I76" s="27"/>
      <c r="J76" s="2"/>
      <c r="K76" s="2"/>
      <c r="L76" s="3"/>
    </row>
    <row r="77" spans="1:12" customFormat="1" x14ac:dyDescent="0.25">
      <c r="A77" s="28"/>
      <c r="B77" s="3" t="s">
        <v>23</v>
      </c>
      <c r="C77" s="24">
        <f t="shared" si="7"/>
        <v>1036</v>
      </c>
      <c r="D77" s="24">
        <v>25229</v>
      </c>
      <c r="E77" s="2" t="e">
        <f>IF(IF((D77)&lt;#REF!,#REF!,(D77)*#REF!)&lt;#REF!,#REF!,IF((D77)&lt;#REF!,#REF!,(D77)*#REF!))</f>
        <v>#REF!</v>
      </c>
      <c r="F77" s="25" t="e">
        <f t="shared" si="4"/>
        <v>#REF!</v>
      </c>
      <c r="G77" s="25" t="e">
        <f t="shared" si="5"/>
        <v>#REF!</v>
      </c>
      <c r="H77" s="26" t="e">
        <f t="shared" si="6"/>
        <v>#REF!</v>
      </c>
      <c r="I77" s="27"/>
      <c r="J77" s="2"/>
      <c r="K77" s="2"/>
      <c r="L77" s="3"/>
    </row>
    <row r="78" spans="1:12" customFormat="1" x14ac:dyDescent="0.25">
      <c r="A78" s="28"/>
      <c r="B78" s="3" t="s">
        <v>24</v>
      </c>
      <c r="C78" s="24">
        <f t="shared" si="7"/>
        <v>1036</v>
      </c>
      <c r="D78" s="24">
        <v>26265</v>
      </c>
      <c r="E78" s="2" t="e">
        <f>IF(IF((D78)&lt;#REF!,#REF!,(D78)*#REF!)&lt;#REF!,#REF!,IF((D78)&lt;#REF!,#REF!,(D78)*#REF!))</f>
        <v>#REF!</v>
      </c>
      <c r="F78" s="25" t="e">
        <f t="shared" si="4"/>
        <v>#REF!</v>
      </c>
      <c r="G78" s="25" t="e">
        <f t="shared" si="5"/>
        <v>#REF!</v>
      </c>
      <c r="H78" s="26" t="e">
        <f t="shared" si="6"/>
        <v>#REF!</v>
      </c>
      <c r="I78" s="27"/>
      <c r="J78" s="2"/>
      <c r="K78" s="2"/>
      <c r="L78" s="3"/>
    </row>
    <row r="79" spans="1:12" customFormat="1" x14ac:dyDescent="0.25">
      <c r="A79" s="28"/>
      <c r="B79" s="3" t="s">
        <v>25</v>
      </c>
      <c r="C79" s="24">
        <f t="shared" si="7"/>
        <v>1036</v>
      </c>
      <c r="D79" s="24">
        <v>27301</v>
      </c>
      <c r="E79" s="2" t="e">
        <f>IF(IF((D79)&lt;#REF!,#REF!,(D79)*#REF!)&lt;#REF!,#REF!,IF((D79)&lt;#REF!,#REF!,(D79)*#REF!))</f>
        <v>#REF!</v>
      </c>
      <c r="F79" s="25" t="e">
        <f t="shared" si="4"/>
        <v>#REF!</v>
      </c>
      <c r="G79" s="25" t="e">
        <f t="shared" si="5"/>
        <v>#REF!</v>
      </c>
      <c r="H79" s="26" t="e">
        <f t="shared" si="6"/>
        <v>#REF!</v>
      </c>
      <c r="I79" s="27"/>
      <c r="J79" s="2"/>
      <c r="K79" s="2"/>
      <c r="L79" s="3"/>
    </row>
    <row r="80" spans="1:12" customFormat="1" x14ac:dyDescent="0.25">
      <c r="A80" s="28"/>
      <c r="B80" s="3" t="s">
        <v>26</v>
      </c>
      <c r="C80" s="24">
        <f t="shared" si="7"/>
        <v>1036</v>
      </c>
      <c r="D80" s="24">
        <v>28337</v>
      </c>
      <c r="E80" s="2" t="e">
        <f>IF(IF((D80)&lt;#REF!,#REF!,(D80)*#REF!)&lt;#REF!,#REF!,IF((D80)&lt;#REF!,#REF!,(D80)*#REF!))</f>
        <v>#REF!</v>
      </c>
      <c r="F80" s="25" t="e">
        <f t="shared" si="4"/>
        <v>#REF!</v>
      </c>
      <c r="G80" s="25" t="e">
        <f t="shared" si="5"/>
        <v>#REF!</v>
      </c>
      <c r="H80" s="26" t="e">
        <f t="shared" si="6"/>
        <v>#REF!</v>
      </c>
      <c r="I80" s="27"/>
      <c r="J80" s="2"/>
      <c r="K80" s="2"/>
      <c r="L80" s="3"/>
    </row>
    <row r="81" spans="1:12" customFormat="1" x14ac:dyDescent="0.25">
      <c r="A81" s="28"/>
      <c r="B81" s="3" t="s">
        <v>27</v>
      </c>
      <c r="C81" s="24">
        <f t="shared" si="7"/>
        <v>1036</v>
      </c>
      <c r="D81" s="24">
        <v>29373</v>
      </c>
      <c r="E81" s="2" t="e">
        <f>IF(IF((D81)&lt;#REF!,#REF!,(D81)*#REF!)&lt;#REF!,#REF!,IF((D81)&lt;#REF!,#REF!,(D81)*#REF!))</f>
        <v>#REF!</v>
      </c>
      <c r="F81" s="25" t="e">
        <f t="shared" si="4"/>
        <v>#REF!</v>
      </c>
      <c r="G81" s="25" t="e">
        <f t="shared" si="5"/>
        <v>#REF!</v>
      </c>
      <c r="H81" s="26" t="e">
        <f t="shared" si="6"/>
        <v>#REF!</v>
      </c>
      <c r="I81" s="27"/>
      <c r="J81" s="2"/>
      <c r="K81" s="2"/>
      <c r="L81" s="3"/>
    </row>
    <row r="82" spans="1:12" customFormat="1" ht="15.75" thickBot="1" x14ac:dyDescent="0.3">
      <c r="A82" s="29"/>
      <c r="B82" s="6" t="s">
        <v>28</v>
      </c>
      <c r="C82" s="30">
        <f t="shared" si="7"/>
        <v>1036</v>
      </c>
      <c r="D82" s="30">
        <v>30409</v>
      </c>
      <c r="E82" s="2" t="e">
        <f>IF(IF((D82)&lt;#REF!,#REF!,(D82)*#REF!)&lt;#REF!,#REF!,IF((D82)&lt;#REF!,#REF!,(D82)*#REF!))</f>
        <v>#REF!</v>
      </c>
      <c r="F82" s="31" t="e">
        <f t="shared" si="4"/>
        <v>#REF!</v>
      </c>
      <c r="G82" s="31" t="e">
        <f t="shared" si="5"/>
        <v>#REF!</v>
      </c>
      <c r="H82" s="32" t="e">
        <f t="shared" si="6"/>
        <v>#REF!</v>
      </c>
      <c r="I82" s="27"/>
      <c r="J82" s="7"/>
      <c r="K82" s="7"/>
      <c r="L82" s="3"/>
    </row>
    <row r="83" spans="1:12" customFormat="1" ht="15.75" thickBot="1" x14ac:dyDescent="0.3">
      <c r="A83" s="33" t="s">
        <v>41</v>
      </c>
      <c r="B83" s="34" t="s">
        <v>29</v>
      </c>
      <c r="C83" s="24">
        <f t="shared" si="7"/>
        <v>1036</v>
      </c>
      <c r="D83" s="24">
        <v>31445</v>
      </c>
      <c r="E83" s="2" t="e">
        <f>IF(IF((D83)&lt;#REF!,#REF!,(D83)*#REF!)&lt;#REF!,#REF!,IF((D83)&lt;#REF!,#REF!,(D83)*#REF!))</f>
        <v>#REF!</v>
      </c>
      <c r="F83" s="25" t="e">
        <f t="shared" si="4"/>
        <v>#REF!</v>
      </c>
      <c r="G83" s="25" t="e">
        <f t="shared" si="5"/>
        <v>#REF!</v>
      </c>
      <c r="H83" s="26" t="e">
        <f t="shared" si="6"/>
        <v>#REF!</v>
      </c>
      <c r="I83" s="27"/>
      <c r="J83" s="2" t="e">
        <f>((F72+F84)/2)/1956</f>
        <v>#REF!</v>
      </c>
      <c r="K83" s="2" t="e">
        <f>((F72+F84)/2)/2085</f>
        <v>#REF!</v>
      </c>
      <c r="L83" s="3"/>
    </row>
    <row r="84" spans="1:12" customFormat="1" ht="15.75" thickBot="1" x14ac:dyDescent="0.3">
      <c r="A84" s="29"/>
      <c r="B84" s="6" t="s">
        <v>30</v>
      </c>
      <c r="C84" s="24">
        <f t="shared" si="7"/>
        <v>1036</v>
      </c>
      <c r="D84" s="30">
        <v>32481</v>
      </c>
      <c r="E84" s="2" t="e">
        <f>IF(IF((D84)&lt;#REF!,#REF!,(D84)*#REF!)&lt;#REF!,#REF!,IF((D84)&lt;#REF!,#REF!,(D84)*#REF!))</f>
        <v>#REF!</v>
      </c>
      <c r="F84" s="31" t="e">
        <f t="shared" si="4"/>
        <v>#REF!</v>
      </c>
      <c r="G84" s="31" t="e">
        <f t="shared" si="5"/>
        <v>#REF!</v>
      </c>
      <c r="H84" s="32" t="e">
        <f t="shared" si="6"/>
        <v>#REF!</v>
      </c>
      <c r="I84" s="27"/>
      <c r="J84" s="7"/>
      <c r="K84" s="7"/>
      <c r="L84" s="3"/>
    </row>
    <row r="85" spans="1:12" customFormat="1" ht="15.75" thickBot="1" x14ac:dyDescent="0.3">
      <c r="A85" s="33" t="s">
        <v>42</v>
      </c>
      <c r="B85" s="34" t="s">
        <v>18</v>
      </c>
      <c r="C85" s="35"/>
      <c r="D85" s="24">
        <v>22648</v>
      </c>
      <c r="E85" s="2" t="e">
        <f>IF(IF((D85)&lt;#REF!,#REF!,(D85)*#REF!)&lt;#REF!,#REF!,IF((D85)&lt;#REF!,#REF!,(D85)*#REF!))</f>
        <v>#REF!</v>
      </c>
      <c r="F85" s="25" t="e">
        <f t="shared" si="4"/>
        <v>#REF!</v>
      </c>
      <c r="G85" s="25" t="e">
        <f t="shared" si="5"/>
        <v>#REF!</v>
      </c>
      <c r="H85" s="26" t="e">
        <f t="shared" si="6"/>
        <v>#REF!</v>
      </c>
      <c r="I85" s="27"/>
      <c r="J85" s="2" t="e">
        <f>((F85+F95)/2)/1956</f>
        <v>#REF!</v>
      </c>
      <c r="K85" s="2" t="e">
        <f>((F85+F95)/2)/2085</f>
        <v>#REF!</v>
      </c>
      <c r="L85" s="3"/>
    </row>
    <row r="86" spans="1:12" customFormat="1" x14ac:dyDescent="0.25">
      <c r="A86" s="28"/>
      <c r="B86" s="3" t="s">
        <v>19</v>
      </c>
      <c r="C86" s="24">
        <f t="shared" si="7"/>
        <v>1132</v>
      </c>
      <c r="D86" s="24">
        <v>23780</v>
      </c>
      <c r="E86" s="2" t="e">
        <f>IF(IF((D86)&lt;#REF!,#REF!,(D86)*#REF!)&lt;#REF!,#REF!,IF((D86)&lt;#REF!,#REF!,(D86)*#REF!))</f>
        <v>#REF!</v>
      </c>
      <c r="F86" s="25" t="e">
        <f t="shared" si="4"/>
        <v>#REF!</v>
      </c>
      <c r="G86" s="25" t="e">
        <f t="shared" si="5"/>
        <v>#REF!</v>
      </c>
      <c r="H86" s="26" t="e">
        <f t="shared" si="6"/>
        <v>#REF!</v>
      </c>
      <c r="I86" s="27"/>
      <c r="J86" s="2"/>
      <c r="K86" s="2"/>
      <c r="L86" s="3"/>
    </row>
    <row r="87" spans="1:12" customFormat="1" x14ac:dyDescent="0.25">
      <c r="A87" s="28"/>
      <c r="B87" s="3" t="s">
        <v>20</v>
      </c>
      <c r="C87" s="24">
        <f t="shared" si="7"/>
        <v>1132</v>
      </c>
      <c r="D87" s="24">
        <v>24912</v>
      </c>
      <c r="E87" s="2" t="e">
        <f>IF(IF((D87)&lt;#REF!,#REF!,(D87)*#REF!)&lt;#REF!,#REF!,IF((D87)&lt;#REF!,#REF!,(D87)*#REF!))</f>
        <v>#REF!</v>
      </c>
      <c r="F87" s="25" t="e">
        <f t="shared" si="4"/>
        <v>#REF!</v>
      </c>
      <c r="G87" s="25" t="e">
        <f t="shared" si="5"/>
        <v>#REF!</v>
      </c>
      <c r="H87" s="26" t="e">
        <f t="shared" si="6"/>
        <v>#REF!</v>
      </c>
      <c r="I87" s="27"/>
      <c r="J87" s="2"/>
      <c r="K87" s="2"/>
      <c r="L87" s="3"/>
    </row>
    <row r="88" spans="1:12" customFormat="1" x14ac:dyDescent="0.25">
      <c r="A88" s="28"/>
      <c r="B88" s="3" t="s">
        <v>21</v>
      </c>
      <c r="C88" s="24">
        <f t="shared" si="7"/>
        <v>1132</v>
      </c>
      <c r="D88" s="24">
        <v>26044</v>
      </c>
      <c r="E88" s="2" t="e">
        <f>IF(IF((D88)&lt;#REF!,#REF!,(D88)*#REF!)&lt;#REF!,#REF!,IF((D88)&lt;#REF!,#REF!,(D88)*#REF!))</f>
        <v>#REF!</v>
      </c>
      <c r="F88" s="25" t="e">
        <f t="shared" si="4"/>
        <v>#REF!</v>
      </c>
      <c r="G88" s="25" t="e">
        <f t="shared" si="5"/>
        <v>#REF!</v>
      </c>
      <c r="H88" s="26" t="e">
        <f t="shared" si="6"/>
        <v>#REF!</v>
      </c>
      <c r="I88" s="27"/>
      <c r="J88" s="2"/>
      <c r="K88" s="2"/>
      <c r="L88" s="3"/>
    </row>
    <row r="89" spans="1:12" customFormat="1" x14ac:dyDescent="0.25">
      <c r="A89" s="28"/>
      <c r="B89" s="3" t="s">
        <v>22</v>
      </c>
      <c r="C89" s="24">
        <f t="shared" si="7"/>
        <v>1132</v>
      </c>
      <c r="D89" s="24">
        <v>27176</v>
      </c>
      <c r="E89" s="2" t="e">
        <f>IF(IF((D89)&lt;#REF!,#REF!,(D89)*#REF!)&lt;#REF!,#REF!,IF((D89)&lt;#REF!,#REF!,(D89)*#REF!))</f>
        <v>#REF!</v>
      </c>
      <c r="F89" s="25" t="e">
        <f t="shared" si="4"/>
        <v>#REF!</v>
      </c>
      <c r="G89" s="25" t="e">
        <f t="shared" si="5"/>
        <v>#REF!</v>
      </c>
      <c r="H89" s="26" t="e">
        <f t="shared" si="6"/>
        <v>#REF!</v>
      </c>
      <c r="I89" s="27"/>
      <c r="J89" s="2"/>
      <c r="K89" s="2"/>
      <c r="L89" s="3"/>
    </row>
    <row r="90" spans="1:12" customFormat="1" x14ac:dyDescent="0.25">
      <c r="A90" s="28"/>
      <c r="B90" s="3" t="s">
        <v>23</v>
      </c>
      <c r="C90" s="24">
        <f t="shared" si="7"/>
        <v>1132</v>
      </c>
      <c r="D90" s="24">
        <v>28308</v>
      </c>
      <c r="E90" s="2" t="e">
        <f>IF(IF((D90)&lt;#REF!,#REF!,(D90)*#REF!)&lt;#REF!,#REF!,IF((D90)&lt;#REF!,#REF!,(D90)*#REF!))</f>
        <v>#REF!</v>
      </c>
      <c r="F90" s="25" t="e">
        <f t="shared" si="4"/>
        <v>#REF!</v>
      </c>
      <c r="G90" s="25" t="e">
        <f t="shared" si="5"/>
        <v>#REF!</v>
      </c>
      <c r="H90" s="26" t="e">
        <f t="shared" si="6"/>
        <v>#REF!</v>
      </c>
      <c r="I90" s="27"/>
      <c r="J90" s="2"/>
      <c r="K90" s="2"/>
      <c r="L90" s="3"/>
    </row>
    <row r="91" spans="1:12" customFormat="1" x14ac:dyDescent="0.25">
      <c r="A91" s="28"/>
      <c r="B91" s="3" t="s">
        <v>24</v>
      </c>
      <c r="C91" s="24">
        <f t="shared" si="7"/>
        <v>1132</v>
      </c>
      <c r="D91" s="24">
        <v>29440</v>
      </c>
      <c r="E91" s="2" t="e">
        <f>IF(IF((D91)&lt;#REF!,#REF!,(D91)*#REF!)&lt;#REF!,#REF!,IF((D91)&lt;#REF!,#REF!,(D91)*#REF!))</f>
        <v>#REF!</v>
      </c>
      <c r="F91" s="25" t="e">
        <f t="shared" si="4"/>
        <v>#REF!</v>
      </c>
      <c r="G91" s="25" t="e">
        <f t="shared" si="5"/>
        <v>#REF!</v>
      </c>
      <c r="H91" s="26" t="e">
        <f t="shared" si="6"/>
        <v>#REF!</v>
      </c>
      <c r="I91" s="27"/>
      <c r="J91" s="2"/>
      <c r="K91" s="2"/>
      <c r="L91" s="3"/>
    </row>
    <row r="92" spans="1:12" customFormat="1" x14ac:dyDescent="0.25">
      <c r="A92" s="28"/>
      <c r="B92" s="3" t="s">
        <v>25</v>
      </c>
      <c r="C92" s="24">
        <f t="shared" si="7"/>
        <v>1132</v>
      </c>
      <c r="D92" s="24">
        <v>30572</v>
      </c>
      <c r="E92" s="2" t="e">
        <f>IF(IF((D92)&lt;#REF!,#REF!,(D92)*#REF!)&lt;#REF!,#REF!,IF((D92)&lt;#REF!,#REF!,(D92)*#REF!))</f>
        <v>#REF!</v>
      </c>
      <c r="F92" s="25" t="e">
        <f t="shared" si="4"/>
        <v>#REF!</v>
      </c>
      <c r="G92" s="25" t="e">
        <f t="shared" si="5"/>
        <v>#REF!</v>
      </c>
      <c r="H92" s="26" t="e">
        <f t="shared" si="6"/>
        <v>#REF!</v>
      </c>
      <c r="I92" s="27"/>
      <c r="J92" s="2"/>
      <c r="K92" s="2"/>
      <c r="L92" s="3"/>
    </row>
    <row r="93" spans="1:12" customFormat="1" x14ac:dyDescent="0.25">
      <c r="A93" s="28"/>
      <c r="B93" s="3" t="s">
        <v>26</v>
      </c>
      <c r="C93" s="24">
        <f t="shared" si="7"/>
        <v>1132</v>
      </c>
      <c r="D93" s="24">
        <v>31704</v>
      </c>
      <c r="E93" s="2" t="e">
        <f>IF(IF((D93)&lt;#REF!,#REF!,(D93)*#REF!)&lt;#REF!,#REF!,IF((D93)&lt;#REF!,#REF!,(D93)*#REF!))</f>
        <v>#REF!</v>
      </c>
      <c r="F93" s="25" t="e">
        <f t="shared" si="4"/>
        <v>#REF!</v>
      </c>
      <c r="G93" s="25" t="e">
        <f t="shared" si="5"/>
        <v>#REF!</v>
      </c>
      <c r="H93" s="26" t="e">
        <f t="shared" si="6"/>
        <v>#REF!</v>
      </c>
      <c r="I93" s="27"/>
      <c r="J93" s="2"/>
      <c r="K93" s="2"/>
      <c r="L93" s="3"/>
    </row>
    <row r="94" spans="1:12" customFormat="1" x14ac:dyDescent="0.25">
      <c r="A94" s="28"/>
      <c r="B94" s="3" t="s">
        <v>27</v>
      </c>
      <c r="C94" s="24">
        <f t="shared" si="7"/>
        <v>1132</v>
      </c>
      <c r="D94" s="24">
        <v>32836</v>
      </c>
      <c r="E94" s="2" t="e">
        <f>IF(IF((D94)&lt;#REF!,#REF!,(D94)*#REF!)&lt;#REF!,#REF!,IF((D94)&lt;#REF!,#REF!,(D94)*#REF!))</f>
        <v>#REF!</v>
      </c>
      <c r="F94" s="25" t="e">
        <f t="shared" si="4"/>
        <v>#REF!</v>
      </c>
      <c r="G94" s="25" t="e">
        <f t="shared" si="5"/>
        <v>#REF!</v>
      </c>
      <c r="H94" s="26" t="e">
        <f t="shared" si="6"/>
        <v>#REF!</v>
      </c>
      <c r="I94" s="27"/>
      <c r="J94" s="2"/>
      <c r="K94" s="2"/>
      <c r="L94" s="3"/>
    </row>
    <row r="95" spans="1:12" customFormat="1" ht="15.75" thickBot="1" x14ac:dyDescent="0.3">
      <c r="A95" s="29"/>
      <c r="B95" s="6" t="s">
        <v>28</v>
      </c>
      <c r="C95" s="30">
        <f t="shared" si="7"/>
        <v>1132</v>
      </c>
      <c r="D95" s="30">
        <v>33968</v>
      </c>
      <c r="E95" s="2" t="e">
        <f>IF(IF((D95)&lt;#REF!,#REF!,(D95)*#REF!)&lt;#REF!,#REF!,IF((D95)&lt;#REF!,#REF!,(D95)*#REF!))</f>
        <v>#REF!</v>
      </c>
      <c r="F95" s="31" t="e">
        <f t="shared" si="4"/>
        <v>#REF!</v>
      </c>
      <c r="G95" s="31" t="e">
        <f t="shared" si="5"/>
        <v>#REF!</v>
      </c>
      <c r="H95" s="32" t="e">
        <f t="shared" si="6"/>
        <v>#REF!</v>
      </c>
      <c r="I95" s="27"/>
      <c r="J95" s="7"/>
      <c r="K95" s="7"/>
      <c r="L95" s="3"/>
    </row>
    <row r="96" spans="1:12" customFormat="1" ht="15.75" thickBot="1" x14ac:dyDescent="0.3">
      <c r="A96" s="33" t="s">
        <v>43</v>
      </c>
      <c r="B96" s="34" t="s">
        <v>29</v>
      </c>
      <c r="C96" s="24">
        <f t="shared" si="7"/>
        <v>1132</v>
      </c>
      <c r="D96" s="24">
        <v>35100</v>
      </c>
      <c r="E96" s="2" t="e">
        <f>IF(IF((D96)&lt;#REF!,#REF!,(D96)*#REF!)&lt;#REF!,#REF!,IF((D96)&lt;#REF!,#REF!,(D96)*#REF!))</f>
        <v>#REF!</v>
      </c>
      <c r="F96" s="25" t="e">
        <f t="shared" si="4"/>
        <v>#REF!</v>
      </c>
      <c r="G96" s="25" t="e">
        <f t="shared" si="5"/>
        <v>#REF!</v>
      </c>
      <c r="H96" s="26" t="e">
        <f t="shared" si="6"/>
        <v>#REF!</v>
      </c>
      <c r="I96" s="27"/>
      <c r="J96" s="2" t="e">
        <f>((F85+F97)/2)/1956</f>
        <v>#REF!</v>
      </c>
      <c r="K96" s="2" t="e">
        <f>((F85+F97)/2)/2085</f>
        <v>#REF!</v>
      </c>
      <c r="L96" s="3"/>
    </row>
    <row r="97" spans="1:12" customFormat="1" ht="15.75" thickBot="1" x14ac:dyDescent="0.3">
      <c r="A97" s="29"/>
      <c r="B97" s="6" t="s">
        <v>30</v>
      </c>
      <c r="C97" s="30">
        <f t="shared" si="7"/>
        <v>1132</v>
      </c>
      <c r="D97" s="30">
        <v>36232</v>
      </c>
      <c r="E97" s="2" t="e">
        <f>IF(IF((D97)&lt;#REF!,#REF!,(D97)*#REF!)&lt;#REF!,#REF!,IF((D97)&lt;#REF!,#REF!,(D97)*#REF!))</f>
        <v>#REF!</v>
      </c>
      <c r="F97" s="31" t="e">
        <f t="shared" si="4"/>
        <v>#REF!</v>
      </c>
      <c r="G97" s="31" t="e">
        <f t="shared" si="5"/>
        <v>#REF!</v>
      </c>
      <c r="H97" s="32" t="e">
        <f t="shared" si="6"/>
        <v>#REF!</v>
      </c>
      <c r="I97" s="27"/>
      <c r="J97" s="7"/>
      <c r="K97" s="7"/>
      <c r="L97" s="3"/>
    </row>
    <row r="98" spans="1:12" customFormat="1" ht="15.75" thickBot="1" x14ac:dyDescent="0.3">
      <c r="A98" s="23" t="s">
        <v>44</v>
      </c>
      <c r="B98" s="3" t="s">
        <v>18</v>
      </c>
      <c r="C98" s="24"/>
      <c r="D98" s="24">
        <v>24500</v>
      </c>
      <c r="E98" s="2" t="e">
        <f>IF(IF((D98)&lt;#REF!,#REF!,(D98)*#REF!)&lt;#REF!,#REF!,IF((D98)&lt;#REF!,#REF!,(D98)*#REF!))</f>
        <v>#REF!</v>
      </c>
      <c r="F98" s="25" t="e">
        <f t="shared" si="4"/>
        <v>#REF!</v>
      </c>
      <c r="G98" s="25" t="e">
        <f t="shared" si="5"/>
        <v>#REF!</v>
      </c>
      <c r="H98" s="26" t="e">
        <f t="shared" si="6"/>
        <v>#REF!</v>
      </c>
      <c r="I98" s="27"/>
      <c r="J98" s="2" t="e">
        <f>((F98+F109)/2)/1956</f>
        <v>#REF!</v>
      </c>
      <c r="K98" s="2" t="e">
        <f>((F98+F109)/2)/2085</f>
        <v>#REF!</v>
      </c>
      <c r="L98" s="3"/>
    </row>
    <row r="99" spans="1:12" customFormat="1" x14ac:dyDescent="0.25">
      <c r="A99" s="28"/>
      <c r="B99" s="3" t="s">
        <v>19</v>
      </c>
      <c r="C99" s="24">
        <f t="shared" si="7"/>
        <v>1197</v>
      </c>
      <c r="D99" s="24">
        <v>25697</v>
      </c>
      <c r="E99" s="2" t="e">
        <f>IF(IF((D99)&lt;#REF!,#REF!,(D99)*#REF!)&lt;#REF!,#REF!,IF((D99)&lt;#REF!,#REF!,(D99)*#REF!))</f>
        <v>#REF!</v>
      </c>
      <c r="F99" s="25" t="e">
        <f t="shared" si="4"/>
        <v>#REF!</v>
      </c>
      <c r="G99" s="25" t="e">
        <f t="shared" si="5"/>
        <v>#REF!</v>
      </c>
      <c r="H99" s="26" t="e">
        <f t="shared" si="6"/>
        <v>#REF!</v>
      </c>
      <c r="I99" s="27"/>
      <c r="J99" s="2"/>
      <c r="K99" s="2"/>
      <c r="L99" s="3"/>
    </row>
    <row r="100" spans="1:12" customFormat="1" x14ac:dyDescent="0.25">
      <c r="A100" s="28"/>
      <c r="B100" s="3" t="s">
        <v>20</v>
      </c>
      <c r="C100" s="24">
        <f t="shared" si="7"/>
        <v>1197</v>
      </c>
      <c r="D100" s="24">
        <v>26894</v>
      </c>
      <c r="E100" s="2" t="e">
        <f>IF(IF((D100)&lt;#REF!,#REF!,(D100)*#REF!)&lt;#REF!,#REF!,IF((D100)&lt;#REF!,#REF!,(D100)*#REF!))</f>
        <v>#REF!</v>
      </c>
      <c r="F100" s="25" t="e">
        <f t="shared" si="4"/>
        <v>#REF!</v>
      </c>
      <c r="G100" s="25" t="e">
        <f t="shared" si="5"/>
        <v>#REF!</v>
      </c>
      <c r="H100" s="26" t="e">
        <f t="shared" si="6"/>
        <v>#REF!</v>
      </c>
      <c r="I100" s="27"/>
      <c r="J100" s="2"/>
      <c r="K100" s="2"/>
      <c r="L100" s="3"/>
    </row>
    <row r="101" spans="1:12" customFormat="1" x14ac:dyDescent="0.25">
      <c r="A101" s="28"/>
      <c r="B101" s="3" t="s">
        <v>21</v>
      </c>
      <c r="C101" s="24">
        <f t="shared" si="7"/>
        <v>1197</v>
      </c>
      <c r="D101" s="24">
        <v>28091</v>
      </c>
      <c r="E101" s="2" t="e">
        <f>IF(IF((D101)&lt;#REF!,#REF!,(D101)*#REF!)&lt;#REF!,#REF!,IF((D101)&lt;#REF!,#REF!,(D101)*#REF!))</f>
        <v>#REF!</v>
      </c>
      <c r="F101" s="25" t="e">
        <f t="shared" si="4"/>
        <v>#REF!</v>
      </c>
      <c r="G101" s="25" t="e">
        <f t="shared" si="5"/>
        <v>#REF!</v>
      </c>
      <c r="H101" s="26" t="e">
        <f t="shared" si="6"/>
        <v>#REF!</v>
      </c>
      <c r="I101" s="27"/>
      <c r="J101" s="2"/>
      <c r="K101" s="2"/>
      <c r="L101" s="3"/>
    </row>
    <row r="102" spans="1:12" customFormat="1" x14ac:dyDescent="0.25">
      <c r="A102" s="28"/>
      <c r="B102" s="3" t="s">
        <v>22</v>
      </c>
      <c r="C102" s="24">
        <f t="shared" si="7"/>
        <v>1197</v>
      </c>
      <c r="D102" s="24">
        <v>29288</v>
      </c>
      <c r="E102" s="2" t="e">
        <f>IF(IF((D102)&lt;#REF!,#REF!,(D102)*#REF!)&lt;#REF!,#REF!,IF((D102)&lt;#REF!,#REF!,(D102)*#REF!))</f>
        <v>#REF!</v>
      </c>
      <c r="F102" s="25" t="e">
        <f t="shared" si="4"/>
        <v>#REF!</v>
      </c>
      <c r="G102" s="25" t="e">
        <f t="shared" si="5"/>
        <v>#REF!</v>
      </c>
      <c r="H102" s="26" t="e">
        <f t="shared" si="6"/>
        <v>#REF!</v>
      </c>
      <c r="I102" s="27"/>
      <c r="J102" s="2"/>
      <c r="K102" s="2"/>
      <c r="L102" s="3"/>
    </row>
    <row r="103" spans="1:12" customFormat="1" x14ac:dyDescent="0.25">
      <c r="A103" s="28"/>
      <c r="B103" s="3" t="s">
        <v>23</v>
      </c>
      <c r="C103" s="24">
        <f t="shared" si="7"/>
        <v>1197</v>
      </c>
      <c r="D103" s="24">
        <v>30485</v>
      </c>
      <c r="E103" s="2" t="e">
        <f>IF(IF((D103)&lt;#REF!,#REF!,(D103)*#REF!)&lt;#REF!,#REF!,IF((D103)&lt;#REF!,#REF!,(D103)*#REF!))</f>
        <v>#REF!</v>
      </c>
      <c r="F103" s="25" t="e">
        <f t="shared" si="4"/>
        <v>#REF!</v>
      </c>
      <c r="G103" s="25" t="e">
        <f t="shared" si="5"/>
        <v>#REF!</v>
      </c>
      <c r="H103" s="26" t="e">
        <f t="shared" si="6"/>
        <v>#REF!</v>
      </c>
      <c r="I103" s="27"/>
      <c r="J103" s="2"/>
      <c r="K103" s="2"/>
      <c r="L103" s="3"/>
    </row>
    <row r="104" spans="1:12" customFormat="1" x14ac:dyDescent="0.25">
      <c r="A104" s="28"/>
      <c r="B104" s="3" t="s">
        <v>24</v>
      </c>
      <c r="C104" s="24">
        <f t="shared" si="7"/>
        <v>1197</v>
      </c>
      <c r="D104" s="24">
        <v>31682</v>
      </c>
      <c r="E104" s="2" t="e">
        <f>IF(IF((D104)&lt;#REF!,#REF!,(D104)*#REF!)&lt;#REF!,#REF!,IF((D104)&lt;#REF!,#REF!,(D104)*#REF!))</f>
        <v>#REF!</v>
      </c>
      <c r="F104" s="25" t="e">
        <f t="shared" si="4"/>
        <v>#REF!</v>
      </c>
      <c r="G104" s="25" t="e">
        <f t="shared" si="5"/>
        <v>#REF!</v>
      </c>
      <c r="H104" s="26" t="e">
        <f t="shared" si="6"/>
        <v>#REF!</v>
      </c>
      <c r="I104" s="27"/>
      <c r="J104" s="2"/>
      <c r="K104" s="2"/>
      <c r="L104" s="3"/>
    </row>
    <row r="105" spans="1:12" customFormat="1" x14ac:dyDescent="0.25">
      <c r="A105" s="28"/>
      <c r="B105" s="3" t="s">
        <v>25</v>
      </c>
      <c r="C105" s="24">
        <f t="shared" si="7"/>
        <v>1197</v>
      </c>
      <c r="D105" s="24">
        <v>32879</v>
      </c>
      <c r="E105" s="2" t="e">
        <f>IF(IF((D105)&lt;#REF!,#REF!,(D105)*#REF!)&lt;#REF!,#REF!,IF((D105)&lt;#REF!,#REF!,(D105)*#REF!))</f>
        <v>#REF!</v>
      </c>
      <c r="F105" s="25" t="e">
        <f t="shared" si="4"/>
        <v>#REF!</v>
      </c>
      <c r="G105" s="25" t="e">
        <f t="shared" si="5"/>
        <v>#REF!</v>
      </c>
      <c r="H105" s="26" t="e">
        <f t="shared" si="6"/>
        <v>#REF!</v>
      </c>
      <c r="I105" s="27"/>
      <c r="J105" s="2"/>
      <c r="K105" s="2"/>
      <c r="L105" s="3"/>
    </row>
    <row r="106" spans="1:12" customFormat="1" x14ac:dyDescent="0.25">
      <c r="A106" s="28"/>
      <c r="B106" s="3" t="s">
        <v>26</v>
      </c>
      <c r="C106" s="24">
        <f t="shared" si="7"/>
        <v>1197</v>
      </c>
      <c r="D106" s="24">
        <v>34076</v>
      </c>
      <c r="E106" s="2" t="e">
        <f>IF(IF((D106)&lt;#REF!,#REF!,(D106)*#REF!)&lt;#REF!,#REF!,IF((D106)&lt;#REF!,#REF!,(D106)*#REF!))</f>
        <v>#REF!</v>
      </c>
      <c r="F106" s="25" t="e">
        <f t="shared" si="4"/>
        <v>#REF!</v>
      </c>
      <c r="G106" s="25" t="e">
        <f t="shared" si="5"/>
        <v>#REF!</v>
      </c>
      <c r="H106" s="26" t="e">
        <f t="shared" si="6"/>
        <v>#REF!</v>
      </c>
      <c r="I106" s="27"/>
      <c r="J106" s="2"/>
      <c r="K106" s="2"/>
      <c r="L106" s="3"/>
    </row>
    <row r="107" spans="1:12" customFormat="1" x14ac:dyDescent="0.25">
      <c r="A107" s="28"/>
      <c r="B107" s="3" t="s">
        <v>27</v>
      </c>
      <c r="C107" s="24">
        <f t="shared" si="7"/>
        <v>1197</v>
      </c>
      <c r="D107" s="24">
        <v>35273</v>
      </c>
      <c r="E107" s="2" t="e">
        <f>IF(IF((D107)&lt;#REF!,#REF!,(D107)*#REF!)&lt;#REF!,#REF!,IF((D107)&lt;#REF!,#REF!,(D107)*#REF!))</f>
        <v>#REF!</v>
      </c>
      <c r="F107" s="25" t="e">
        <f t="shared" si="4"/>
        <v>#REF!</v>
      </c>
      <c r="G107" s="25" t="e">
        <f t="shared" si="5"/>
        <v>#REF!</v>
      </c>
      <c r="H107" s="26" t="e">
        <f t="shared" si="6"/>
        <v>#REF!</v>
      </c>
      <c r="I107" s="27"/>
      <c r="J107" s="2"/>
      <c r="K107" s="2"/>
      <c r="L107" s="3"/>
    </row>
    <row r="108" spans="1:12" customFormat="1" x14ac:dyDescent="0.25">
      <c r="A108" s="28"/>
      <c r="B108" s="3" t="s">
        <v>28</v>
      </c>
      <c r="C108" s="24">
        <f t="shared" si="7"/>
        <v>1197</v>
      </c>
      <c r="D108" s="24">
        <v>36470</v>
      </c>
      <c r="E108" s="2" t="e">
        <f>IF(IF((D108)&lt;#REF!,#REF!,(D108)*#REF!)&lt;#REF!,#REF!,IF((D108)&lt;#REF!,#REF!,(D108)*#REF!))</f>
        <v>#REF!</v>
      </c>
      <c r="F108" s="25" t="e">
        <f t="shared" si="4"/>
        <v>#REF!</v>
      </c>
      <c r="G108" s="25" t="e">
        <f t="shared" si="5"/>
        <v>#REF!</v>
      </c>
      <c r="H108" s="26" t="e">
        <f t="shared" si="6"/>
        <v>#REF!</v>
      </c>
      <c r="I108" s="27"/>
      <c r="J108" s="2"/>
      <c r="K108" s="2"/>
      <c r="L108" s="3"/>
    </row>
    <row r="109" spans="1:12" customFormat="1" ht="15.75" thickBot="1" x14ac:dyDescent="0.3">
      <c r="A109" s="29"/>
      <c r="B109" s="6" t="s">
        <v>29</v>
      </c>
      <c r="C109" s="30">
        <f t="shared" si="7"/>
        <v>1197</v>
      </c>
      <c r="D109" s="30">
        <v>37667</v>
      </c>
      <c r="E109" s="2" t="e">
        <f>IF(IF((D109)&lt;#REF!,#REF!,(D109)*#REF!)&lt;#REF!,#REF!,IF((D109)&lt;#REF!,#REF!,(D109)*#REF!))</f>
        <v>#REF!</v>
      </c>
      <c r="F109" s="31" t="e">
        <f t="shared" si="4"/>
        <v>#REF!</v>
      </c>
      <c r="G109" s="31" t="e">
        <f t="shared" si="5"/>
        <v>#REF!</v>
      </c>
      <c r="H109" s="32" t="e">
        <f t="shared" si="6"/>
        <v>#REF!</v>
      </c>
      <c r="I109" s="27"/>
      <c r="J109" s="7"/>
      <c r="K109" s="7"/>
      <c r="L109" s="3"/>
    </row>
    <row r="110" spans="1:12" customFormat="1" ht="15.75" thickBot="1" x14ac:dyDescent="0.3">
      <c r="A110" s="23" t="s">
        <v>45</v>
      </c>
      <c r="B110" s="6" t="s">
        <v>30</v>
      </c>
      <c r="C110" s="30">
        <f t="shared" si="7"/>
        <v>1197</v>
      </c>
      <c r="D110" s="39">
        <v>38864</v>
      </c>
      <c r="E110" s="2" t="e">
        <f>IF(IF((D110)&lt;#REF!,#REF!,(D110)*#REF!)&lt;#REF!,#REF!,IF((D110)&lt;#REF!,#REF!,(D110)*#REF!))</f>
        <v>#REF!</v>
      </c>
      <c r="F110" s="41" t="e">
        <f t="shared" si="4"/>
        <v>#REF!</v>
      </c>
      <c r="G110" s="41" t="e">
        <f t="shared" si="5"/>
        <v>#REF!</v>
      </c>
      <c r="H110" s="42" t="e">
        <f t="shared" si="6"/>
        <v>#REF!</v>
      </c>
      <c r="I110" s="27"/>
      <c r="J110" s="40" t="e">
        <f>((F98+F110)/2)/1956</f>
        <v>#REF!</v>
      </c>
      <c r="K110" s="40" t="e">
        <f>((F98+F110)/2)/2085</f>
        <v>#REF!</v>
      </c>
      <c r="L110" s="3"/>
    </row>
    <row r="111" spans="1:12" customFormat="1" ht="15.75" thickBot="1" x14ac:dyDescent="0.3">
      <c r="A111" s="33" t="s">
        <v>46</v>
      </c>
      <c r="B111" s="43" t="s">
        <v>36</v>
      </c>
      <c r="C111" s="39">
        <f t="shared" si="7"/>
        <v>1197</v>
      </c>
      <c r="D111" s="39">
        <v>40061</v>
      </c>
      <c r="E111" s="2" t="e">
        <f>IF(IF((D111)&lt;#REF!,#REF!,(D111)*#REF!)&lt;#REF!,#REF!,IF((D111)&lt;#REF!,#REF!,(D111)*#REF!))</f>
        <v>#REF!</v>
      </c>
      <c r="F111" s="41" t="e">
        <f t="shared" si="4"/>
        <v>#REF!</v>
      </c>
      <c r="G111" s="41" t="e">
        <f t="shared" si="5"/>
        <v>#REF!</v>
      </c>
      <c r="H111" s="42" t="e">
        <f t="shared" si="6"/>
        <v>#REF!</v>
      </c>
      <c r="I111" s="27"/>
      <c r="J111" s="40" t="e">
        <f>((F98+F111)/2)/1956</f>
        <v>#REF!</v>
      </c>
      <c r="K111" s="40" t="e">
        <f>((F98+F111)/2)/2085</f>
        <v>#REF!</v>
      </c>
      <c r="L111" s="3"/>
    </row>
    <row r="112" spans="1:12" customFormat="1" ht="15.75" thickBot="1" x14ac:dyDescent="0.3">
      <c r="A112" s="23" t="s">
        <v>47</v>
      </c>
      <c r="B112" s="3" t="s">
        <v>18</v>
      </c>
      <c r="C112" s="24"/>
      <c r="D112" s="24">
        <v>30413</v>
      </c>
      <c r="E112" s="2" t="e">
        <f>IF(IF((D112)&lt;#REF!,#REF!,(D112)*#REF!)&lt;#REF!,#REF!,IF((D112)&lt;#REF!,#REF!,(D112)*#REF!))</f>
        <v>#REF!</v>
      </c>
      <c r="F112" s="25" t="e">
        <f t="shared" si="4"/>
        <v>#REF!</v>
      </c>
      <c r="G112" s="25" t="e">
        <f t="shared" si="5"/>
        <v>#REF!</v>
      </c>
      <c r="H112" s="26" t="e">
        <f t="shared" si="6"/>
        <v>#REF!</v>
      </c>
      <c r="I112" s="27"/>
      <c r="J112" s="2" t="e">
        <f>((F112+F120)/2)/1956</f>
        <v>#REF!</v>
      </c>
      <c r="K112" s="2" t="e">
        <f>((F112+F120)/2)/2085</f>
        <v>#REF!</v>
      </c>
      <c r="L112" s="3"/>
    </row>
    <row r="113" spans="1:12" customFormat="1" x14ac:dyDescent="0.25">
      <c r="A113" s="28"/>
      <c r="B113" s="3" t="s">
        <v>19</v>
      </c>
      <c r="C113" s="24">
        <f t="shared" si="7"/>
        <v>1467</v>
      </c>
      <c r="D113" s="24">
        <v>31880</v>
      </c>
      <c r="E113" s="2" t="e">
        <f>IF(IF((D113)&lt;#REF!,#REF!,(D113)*#REF!)&lt;#REF!,#REF!,IF((D113)&lt;#REF!,#REF!,(D113)*#REF!))</f>
        <v>#REF!</v>
      </c>
      <c r="F113" s="25" t="e">
        <f t="shared" si="4"/>
        <v>#REF!</v>
      </c>
      <c r="G113" s="25" t="e">
        <f t="shared" si="5"/>
        <v>#REF!</v>
      </c>
      <c r="H113" s="26" t="e">
        <f t="shared" si="6"/>
        <v>#REF!</v>
      </c>
      <c r="I113" s="27"/>
      <c r="J113" s="2"/>
      <c r="K113" s="2"/>
      <c r="L113" s="3"/>
    </row>
    <row r="114" spans="1:12" customFormat="1" x14ac:dyDescent="0.25">
      <c r="A114" s="28"/>
      <c r="B114" s="3" t="s">
        <v>20</v>
      </c>
      <c r="C114" s="24">
        <f t="shared" si="7"/>
        <v>1467</v>
      </c>
      <c r="D114" s="24">
        <v>33347</v>
      </c>
      <c r="E114" s="2" t="e">
        <f>IF(IF((D114)&lt;#REF!,#REF!,(D114)*#REF!)&lt;#REF!,#REF!,IF((D114)&lt;#REF!,#REF!,(D114)*#REF!))</f>
        <v>#REF!</v>
      </c>
      <c r="F114" s="25" t="e">
        <f t="shared" si="4"/>
        <v>#REF!</v>
      </c>
      <c r="G114" s="25" t="e">
        <f t="shared" si="5"/>
        <v>#REF!</v>
      </c>
      <c r="H114" s="26" t="e">
        <f t="shared" si="6"/>
        <v>#REF!</v>
      </c>
      <c r="I114" s="27"/>
      <c r="J114" s="2"/>
      <c r="K114" s="2"/>
      <c r="L114" s="3"/>
    </row>
    <row r="115" spans="1:12" customFormat="1" x14ac:dyDescent="0.25">
      <c r="A115" s="28"/>
      <c r="B115" s="3" t="s">
        <v>21</v>
      </c>
      <c r="C115" s="24">
        <f t="shared" si="7"/>
        <v>1467</v>
      </c>
      <c r="D115" s="24">
        <v>34814</v>
      </c>
      <c r="E115" s="2" t="e">
        <f>IF(IF((D115)&lt;#REF!,#REF!,(D115)*#REF!)&lt;#REF!,#REF!,IF((D115)&lt;#REF!,#REF!,(D115)*#REF!))</f>
        <v>#REF!</v>
      </c>
      <c r="F115" s="25" t="e">
        <f t="shared" si="4"/>
        <v>#REF!</v>
      </c>
      <c r="G115" s="25" t="e">
        <f t="shared" si="5"/>
        <v>#REF!</v>
      </c>
      <c r="H115" s="26" t="e">
        <f t="shared" si="6"/>
        <v>#REF!</v>
      </c>
      <c r="I115" s="27"/>
      <c r="J115" s="2"/>
      <c r="K115" s="2"/>
      <c r="L115" s="3"/>
    </row>
    <row r="116" spans="1:12" customFormat="1" x14ac:dyDescent="0.25">
      <c r="A116" s="28"/>
      <c r="B116" s="3" t="s">
        <v>22</v>
      </c>
      <c r="C116" s="24">
        <f t="shared" si="7"/>
        <v>1467</v>
      </c>
      <c r="D116" s="24">
        <v>36281</v>
      </c>
      <c r="E116" s="2" t="e">
        <f>IF(IF((D116)&lt;#REF!,#REF!,(D116)*#REF!)&lt;#REF!,#REF!,IF((D116)&lt;#REF!,#REF!,(D116)*#REF!))</f>
        <v>#REF!</v>
      </c>
      <c r="F116" s="25" t="e">
        <f t="shared" si="4"/>
        <v>#REF!</v>
      </c>
      <c r="G116" s="25" t="e">
        <f t="shared" si="5"/>
        <v>#REF!</v>
      </c>
      <c r="H116" s="26" t="e">
        <f t="shared" si="6"/>
        <v>#REF!</v>
      </c>
      <c r="I116" s="27"/>
      <c r="J116" s="2"/>
      <c r="K116" s="2"/>
      <c r="L116" s="3"/>
    </row>
    <row r="117" spans="1:12" customFormat="1" x14ac:dyDescent="0.25">
      <c r="A117" s="28"/>
      <c r="B117" s="3" t="s">
        <v>23</v>
      </c>
      <c r="C117" s="24">
        <f t="shared" si="7"/>
        <v>1467</v>
      </c>
      <c r="D117" s="24">
        <v>37748</v>
      </c>
      <c r="E117" s="2" t="e">
        <f>IF(IF((D117)&lt;#REF!,#REF!,(D117)*#REF!)&lt;#REF!,#REF!,IF((D117)&lt;#REF!,#REF!,(D117)*#REF!))</f>
        <v>#REF!</v>
      </c>
      <c r="F117" s="25" t="e">
        <f t="shared" si="4"/>
        <v>#REF!</v>
      </c>
      <c r="G117" s="25" t="e">
        <f t="shared" si="5"/>
        <v>#REF!</v>
      </c>
      <c r="H117" s="26" t="e">
        <f t="shared" si="6"/>
        <v>#REF!</v>
      </c>
      <c r="I117" s="27"/>
      <c r="J117" s="2"/>
      <c r="K117" s="2"/>
      <c r="L117" s="3"/>
    </row>
    <row r="118" spans="1:12" customFormat="1" x14ac:dyDescent="0.25">
      <c r="A118" s="28"/>
      <c r="B118" s="3" t="s">
        <v>24</v>
      </c>
      <c r="C118" s="24">
        <f t="shared" si="7"/>
        <v>1467</v>
      </c>
      <c r="D118" s="24">
        <v>39215</v>
      </c>
      <c r="E118" s="2" t="e">
        <f>IF(IF((D118)&lt;#REF!,#REF!,(D118)*#REF!)&lt;#REF!,#REF!,IF((D118)&lt;#REF!,#REF!,(D118)*#REF!))</f>
        <v>#REF!</v>
      </c>
      <c r="F118" s="25" t="e">
        <f t="shared" si="4"/>
        <v>#REF!</v>
      </c>
      <c r="G118" s="25" t="e">
        <f t="shared" si="5"/>
        <v>#REF!</v>
      </c>
      <c r="H118" s="26" t="e">
        <f t="shared" si="6"/>
        <v>#REF!</v>
      </c>
      <c r="I118" s="27"/>
      <c r="J118" s="2"/>
      <c r="K118" s="2"/>
      <c r="L118" s="3"/>
    </row>
    <row r="119" spans="1:12" customFormat="1" x14ac:dyDescent="0.25">
      <c r="A119" s="28"/>
      <c r="B119" s="3" t="s">
        <v>25</v>
      </c>
      <c r="C119" s="24">
        <f t="shared" si="7"/>
        <v>1467</v>
      </c>
      <c r="D119" s="24">
        <v>40682</v>
      </c>
      <c r="E119" s="2" t="e">
        <f>IF(IF((D119)&lt;#REF!,#REF!,(D119)*#REF!)&lt;#REF!,#REF!,IF((D119)&lt;#REF!,#REF!,(D119)*#REF!))</f>
        <v>#REF!</v>
      </c>
      <c r="F119" s="25" t="e">
        <f t="shared" si="4"/>
        <v>#REF!</v>
      </c>
      <c r="G119" s="25" t="e">
        <f t="shared" si="5"/>
        <v>#REF!</v>
      </c>
      <c r="H119" s="26" t="e">
        <f t="shared" si="6"/>
        <v>#REF!</v>
      </c>
      <c r="I119" s="27"/>
      <c r="J119" s="2"/>
      <c r="K119" s="2"/>
      <c r="L119" s="3"/>
    </row>
    <row r="120" spans="1:12" customFormat="1" ht="15.75" thickBot="1" x14ac:dyDescent="0.3">
      <c r="A120" s="29"/>
      <c r="B120" s="6" t="s">
        <v>26</v>
      </c>
      <c r="C120" s="30">
        <f t="shared" si="7"/>
        <v>1467</v>
      </c>
      <c r="D120" s="30">
        <v>42149</v>
      </c>
      <c r="E120" s="2" t="e">
        <f>IF(IF((D120)&lt;#REF!,#REF!,(D120)*#REF!)&lt;#REF!,#REF!,IF((D120)&lt;#REF!,#REF!,(D120)*#REF!))</f>
        <v>#REF!</v>
      </c>
      <c r="F120" s="31" t="e">
        <f t="shared" si="4"/>
        <v>#REF!</v>
      </c>
      <c r="G120" s="31" t="e">
        <f t="shared" si="5"/>
        <v>#REF!</v>
      </c>
      <c r="H120" s="32" t="e">
        <f t="shared" si="6"/>
        <v>#REF!</v>
      </c>
      <c r="I120" s="27"/>
      <c r="J120" s="7"/>
      <c r="K120" s="7"/>
      <c r="L120" s="3"/>
    </row>
    <row r="121" spans="1:12" customFormat="1" ht="15.75" thickBot="1" x14ac:dyDescent="0.3">
      <c r="A121" s="33" t="s">
        <v>48</v>
      </c>
      <c r="B121" s="43" t="s">
        <v>27</v>
      </c>
      <c r="C121" s="30">
        <f t="shared" si="7"/>
        <v>1467</v>
      </c>
      <c r="D121" s="39">
        <v>43616</v>
      </c>
      <c r="E121" s="2" t="e">
        <f>IF(IF((D121)&lt;#REF!,#REF!,(D121)*#REF!)&lt;#REF!,#REF!,IF((D121)&lt;#REF!,#REF!,(D121)*#REF!))</f>
        <v>#REF!</v>
      </c>
      <c r="F121" s="41" t="e">
        <f t="shared" si="4"/>
        <v>#REF!</v>
      </c>
      <c r="G121" s="41" t="e">
        <f t="shared" si="5"/>
        <v>#REF!</v>
      </c>
      <c r="H121" s="42" t="e">
        <f t="shared" si="6"/>
        <v>#REF!</v>
      </c>
      <c r="I121" s="27"/>
      <c r="J121" s="40" t="e">
        <f>((F112+F121)/2)/1956</f>
        <v>#REF!</v>
      </c>
      <c r="K121" s="40" t="e">
        <f>((F112+F121)/2)/2085</f>
        <v>#REF!</v>
      </c>
      <c r="L121" s="3"/>
    </row>
    <row r="122" spans="1:12" customFormat="1" ht="15.75" thickBot="1" x14ac:dyDescent="0.3">
      <c r="A122" s="23" t="s">
        <v>49</v>
      </c>
      <c r="B122" s="6" t="s">
        <v>28</v>
      </c>
      <c r="C122" s="24">
        <f t="shared" si="7"/>
        <v>1467</v>
      </c>
      <c r="D122" s="39">
        <v>45083</v>
      </c>
      <c r="E122" s="2" t="e">
        <f>IF(IF((D122)&lt;#REF!,#REF!,(D122)*#REF!)&lt;#REF!,#REF!,IF((D122)&lt;#REF!,#REF!,(D122)*#REF!))</f>
        <v>#REF!</v>
      </c>
      <c r="F122" s="41" t="e">
        <f t="shared" si="4"/>
        <v>#REF!</v>
      </c>
      <c r="G122" s="41" t="e">
        <f t="shared" si="5"/>
        <v>#REF!</v>
      </c>
      <c r="H122" s="42" t="e">
        <f t="shared" si="6"/>
        <v>#REF!</v>
      </c>
      <c r="I122" s="27"/>
      <c r="J122" s="40" t="e">
        <f>((F112+F122)/2)/1956</f>
        <v>#REF!</v>
      </c>
      <c r="K122" s="75" t="e">
        <f>((F112+F122)/2)/2085</f>
        <v>#REF!</v>
      </c>
      <c r="L122" s="3"/>
    </row>
    <row r="123" spans="1:12" customFormat="1" ht="15.75" thickBot="1" x14ac:dyDescent="0.3">
      <c r="A123" s="33" t="s">
        <v>50</v>
      </c>
      <c r="B123" s="34" t="s">
        <v>18</v>
      </c>
      <c r="C123" s="35"/>
      <c r="D123" s="24">
        <v>34284</v>
      </c>
      <c r="E123" s="2" t="e">
        <f>IF(IF((D123)&lt;#REF!,#REF!,(D123)*#REF!)&lt;#REF!,#REF!,IF((D123)&lt;#REF!,#REF!,(D123)*#REF!))</f>
        <v>#REF!</v>
      </c>
      <c r="F123" s="25" t="e">
        <f t="shared" si="4"/>
        <v>#REF!</v>
      </c>
      <c r="G123" s="25" t="e">
        <f t="shared" si="5"/>
        <v>#REF!</v>
      </c>
      <c r="H123" s="26" t="e">
        <f t="shared" si="6"/>
        <v>#REF!</v>
      </c>
      <c r="I123" s="27"/>
      <c r="J123" s="2" t="e">
        <f>((F123+F131)/2)/1956</f>
        <v>#REF!</v>
      </c>
      <c r="K123" s="2" t="e">
        <f>((F123+F131)/2)/2085</f>
        <v>#REF!</v>
      </c>
      <c r="L123" s="3"/>
    </row>
    <row r="124" spans="1:12" customFormat="1" x14ac:dyDescent="0.25">
      <c r="A124" s="28"/>
      <c r="B124" s="3" t="s">
        <v>19</v>
      </c>
      <c r="C124" s="24">
        <f t="shared" si="7"/>
        <v>1639</v>
      </c>
      <c r="D124" s="24">
        <v>35923</v>
      </c>
      <c r="E124" s="2" t="e">
        <f>IF(IF((D124)&lt;#REF!,#REF!,(D124)*#REF!)&lt;#REF!,#REF!,IF((D124)&lt;#REF!,#REF!,(D124)*#REF!))</f>
        <v>#REF!</v>
      </c>
      <c r="F124" s="25" t="e">
        <f t="shared" si="4"/>
        <v>#REF!</v>
      </c>
      <c r="G124" s="25" t="e">
        <f t="shared" si="5"/>
        <v>#REF!</v>
      </c>
      <c r="H124" s="26" t="e">
        <f t="shared" si="6"/>
        <v>#REF!</v>
      </c>
      <c r="I124" s="27"/>
      <c r="J124" s="2"/>
      <c r="K124" s="2"/>
      <c r="L124" s="3"/>
    </row>
    <row r="125" spans="1:12" customFormat="1" x14ac:dyDescent="0.25">
      <c r="A125" s="28"/>
      <c r="B125" s="3" t="s">
        <v>20</v>
      </c>
      <c r="C125" s="24">
        <f t="shared" si="7"/>
        <v>1639</v>
      </c>
      <c r="D125" s="24">
        <v>37562</v>
      </c>
      <c r="E125" s="2" t="e">
        <f>IF(IF((D125)&lt;#REF!,#REF!,(D125)*#REF!)&lt;#REF!,#REF!,IF((D125)&lt;#REF!,#REF!,(D125)*#REF!))</f>
        <v>#REF!</v>
      </c>
      <c r="F125" s="25" t="e">
        <f t="shared" si="4"/>
        <v>#REF!</v>
      </c>
      <c r="G125" s="25" t="e">
        <f t="shared" si="5"/>
        <v>#REF!</v>
      </c>
      <c r="H125" s="26" t="e">
        <f t="shared" si="6"/>
        <v>#REF!</v>
      </c>
      <c r="I125" s="27"/>
      <c r="J125" s="2"/>
      <c r="K125" s="2"/>
      <c r="L125" s="3"/>
    </row>
    <row r="126" spans="1:12" customFormat="1" x14ac:dyDescent="0.25">
      <c r="A126" s="28"/>
      <c r="B126" s="3" t="s">
        <v>21</v>
      </c>
      <c r="C126" s="24">
        <f t="shared" si="7"/>
        <v>1639</v>
      </c>
      <c r="D126" s="24">
        <v>39201</v>
      </c>
      <c r="E126" s="2" t="e">
        <f>IF(IF((D126)&lt;#REF!,#REF!,(D126)*#REF!)&lt;#REF!,#REF!,IF((D126)&lt;#REF!,#REF!,(D126)*#REF!))</f>
        <v>#REF!</v>
      </c>
      <c r="F126" s="25" t="e">
        <f t="shared" si="4"/>
        <v>#REF!</v>
      </c>
      <c r="G126" s="25" t="e">
        <f t="shared" si="5"/>
        <v>#REF!</v>
      </c>
      <c r="H126" s="26" t="e">
        <f t="shared" si="6"/>
        <v>#REF!</v>
      </c>
      <c r="I126" s="27"/>
      <c r="J126" s="2"/>
      <c r="K126" s="2"/>
      <c r="L126" s="3"/>
    </row>
    <row r="127" spans="1:12" customFormat="1" x14ac:dyDescent="0.25">
      <c r="A127" s="28"/>
      <c r="B127" s="3" t="s">
        <v>22</v>
      </c>
      <c r="C127" s="24">
        <f t="shared" si="7"/>
        <v>1639</v>
      </c>
      <c r="D127" s="24">
        <v>40840</v>
      </c>
      <c r="E127" s="2" t="e">
        <f>IF(IF((D127)&lt;#REF!,#REF!,(D127)*#REF!)&lt;#REF!,#REF!,IF((D127)&lt;#REF!,#REF!,(D127)*#REF!))</f>
        <v>#REF!</v>
      </c>
      <c r="F127" s="25" t="e">
        <f t="shared" si="4"/>
        <v>#REF!</v>
      </c>
      <c r="G127" s="25" t="e">
        <f t="shared" si="5"/>
        <v>#REF!</v>
      </c>
      <c r="H127" s="26" t="e">
        <f t="shared" si="6"/>
        <v>#REF!</v>
      </c>
      <c r="I127" s="27"/>
      <c r="J127" s="2"/>
      <c r="K127" s="2"/>
      <c r="L127" s="3"/>
    </row>
    <row r="128" spans="1:12" customFormat="1" x14ac:dyDescent="0.25">
      <c r="A128" s="28"/>
      <c r="B128" s="3" t="s">
        <v>23</v>
      </c>
      <c r="C128" s="24">
        <f t="shared" si="7"/>
        <v>1639</v>
      </c>
      <c r="D128" s="24">
        <v>42479</v>
      </c>
      <c r="E128" s="2" t="e">
        <f>IF(IF((D128)&lt;#REF!,#REF!,(D128)*#REF!)&lt;#REF!,#REF!,IF((D128)&lt;#REF!,#REF!,(D128)*#REF!))</f>
        <v>#REF!</v>
      </c>
      <c r="F128" s="25" t="e">
        <f t="shared" si="4"/>
        <v>#REF!</v>
      </c>
      <c r="G128" s="25" t="e">
        <f t="shared" si="5"/>
        <v>#REF!</v>
      </c>
      <c r="H128" s="26" t="e">
        <f t="shared" si="6"/>
        <v>#REF!</v>
      </c>
      <c r="I128" s="27"/>
      <c r="J128" s="2"/>
      <c r="K128" s="2"/>
      <c r="L128" s="3"/>
    </row>
    <row r="129" spans="1:12" customFormat="1" x14ac:dyDescent="0.25">
      <c r="A129" s="28"/>
      <c r="B129" s="3" t="s">
        <v>24</v>
      </c>
      <c r="C129" s="24">
        <f t="shared" si="7"/>
        <v>1639</v>
      </c>
      <c r="D129" s="24">
        <v>44118</v>
      </c>
      <c r="E129" s="2" t="e">
        <f>IF(IF((D129)&lt;#REF!,#REF!,(D129)*#REF!)&lt;#REF!,#REF!,IF((D129)&lt;#REF!,#REF!,(D129)*#REF!))</f>
        <v>#REF!</v>
      </c>
      <c r="F129" s="25" t="e">
        <f t="shared" si="4"/>
        <v>#REF!</v>
      </c>
      <c r="G129" s="25" t="e">
        <f t="shared" si="5"/>
        <v>#REF!</v>
      </c>
      <c r="H129" s="26" t="e">
        <f t="shared" si="6"/>
        <v>#REF!</v>
      </c>
      <c r="I129" s="27"/>
      <c r="J129" s="2"/>
      <c r="K129" s="2"/>
      <c r="L129" s="3"/>
    </row>
    <row r="130" spans="1:12" customFormat="1" x14ac:dyDescent="0.25">
      <c r="A130" s="28"/>
      <c r="B130" s="3" t="s">
        <v>25</v>
      </c>
      <c r="C130" s="24">
        <f t="shared" si="7"/>
        <v>1639</v>
      </c>
      <c r="D130" s="24">
        <v>45757</v>
      </c>
      <c r="E130" s="2" t="e">
        <f>IF(IF((D130)&lt;#REF!,#REF!,(D130)*#REF!)&lt;#REF!,#REF!,IF((D130)&lt;#REF!,#REF!,(D130)*#REF!))</f>
        <v>#REF!</v>
      </c>
      <c r="F130" s="25" t="e">
        <f t="shared" si="4"/>
        <v>#REF!</v>
      </c>
      <c r="G130" s="25" t="e">
        <f t="shared" si="5"/>
        <v>#REF!</v>
      </c>
      <c r="H130" s="26" t="e">
        <f t="shared" si="6"/>
        <v>#REF!</v>
      </c>
      <c r="I130" s="27"/>
      <c r="J130" s="2"/>
      <c r="K130" s="2"/>
      <c r="L130" s="3"/>
    </row>
    <row r="131" spans="1:12" customFormat="1" ht="15.75" thickBot="1" x14ac:dyDescent="0.3">
      <c r="A131" s="29"/>
      <c r="B131" s="6" t="s">
        <v>26</v>
      </c>
      <c r="C131" s="30">
        <f t="shared" si="7"/>
        <v>1639</v>
      </c>
      <c r="D131" s="30">
        <v>47396</v>
      </c>
      <c r="E131" s="2" t="e">
        <f>IF(IF((D131)&lt;#REF!,#REF!,(D131)*#REF!)&lt;#REF!,#REF!,IF((D131)&lt;#REF!,#REF!,(D131)*#REF!))</f>
        <v>#REF!</v>
      </c>
      <c r="F131" s="31" t="e">
        <f t="shared" si="4"/>
        <v>#REF!</v>
      </c>
      <c r="G131" s="31" t="e">
        <f t="shared" si="5"/>
        <v>#REF!</v>
      </c>
      <c r="H131" s="32" t="e">
        <f t="shared" si="6"/>
        <v>#REF!</v>
      </c>
      <c r="I131" s="27"/>
      <c r="J131" s="7"/>
      <c r="K131" s="7"/>
      <c r="L131" s="3"/>
    </row>
    <row r="132" spans="1:12" customFormat="1" ht="15.75" thickBot="1" x14ac:dyDescent="0.3">
      <c r="A132" s="37" t="s">
        <v>51</v>
      </c>
      <c r="B132" s="43" t="s">
        <v>27</v>
      </c>
      <c r="C132" s="30">
        <f t="shared" si="7"/>
        <v>1639</v>
      </c>
      <c r="D132" s="39">
        <v>49035</v>
      </c>
      <c r="E132" s="2" t="e">
        <f>IF(IF((D132)&lt;#REF!,#REF!,(D132)*#REF!)&lt;#REF!,#REF!,IF((D132)&lt;#REF!,#REF!,(D132)*#REF!))</f>
        <v>#REF!</v>
      </c>
      <c r="F132" s="31" t="e">
        <f t="shared" si="4"/>
        <v>#REF!</v>
      </c>
      <c r="G132" s="41" t="e">
        <f t="shared" si="5"/>
        <v>#REF!</v>
      </c>
      <c r="H132" s="42" t="e">
        <f t="shared" si="6"/>
        <v>#REF!</v>
      </c>
      <c r="I132" s="27"/>
      <c r="J132" s="40" t="e">
        <f>((F123+F132)/2)/1956</f>
        <v>#REF!</v>
      </c>
      <c r="K132" s="40" t="e">
        <f>((F123+F132)/2)/2085</f>
        <v>#REF!</v>
      </c>
      <c r="L132" s="3"/>
    </row>
    <row r="133" spans="1:12" customFormat="1" ht="15.75" thickBot="1" x14ac:dyDescent="0.3">
      <c r="A133" s="37" t="s">
        <v>52</v>
      </c>
      <c r="B133" s="43" t="s">
        <v>28</v>
      </c>
      <c r="C133" s="30">
        <f t="shared" si="7"/>
        <v>1639</v>
      </c>
      <c r="D133" s="39">
        <v>50674</v>
      </c>
      <c r="E133" s="2" t="e">
        <f>IF(IF((D133)&lt;#REF!,#REF!,(D133)*#REF!)&lt;#REF!,#REF!,IF((D133)&lt;#REF!,#REF!,(D133)*#REF!))</f>
        <v>#REF!</v>
      </c>
      <c r="F133" s="31" t="e">
        <f t="shared" ref="F133:F192" si="8">D133+E133</f>
        <v>#REF!</v>
      </c>
      <c r="G133" s="31" t="e">
        <f t="shared" ref="G133:G192" si="9">F133/12</f>
        <v>#REF!</v>
      </c>
      <c r="H133" s="32" t="e">
        <f t="shared" ref="H133:H192" si="10">G133*13</f>
        <v>#REF!</v>
      </c>
      <c r="I133" s="27"/>
      <c r="J133" s="40" t="e">
        <f>((F123+F133)/2)/1956</f>
        <v>#REF!</v>
      </c>
      <c r="K133" s="40" t="e">
        <f>((F123+F133)/2)/2085</f>
        <v>#REF!</v>
      </c>
      <c r="L133" s="3"/>
    </row>
    <row r="134" spans="1:12" customFormat="1" ht="15.75" thickBot="1" x14ac:dyDescent="0.3">
      <c r="A134" s="23" t="s">
        <v>53</v>
      </c>
      <c r="B134" s="3" t="s">
        <v>18</v>
      </c>
      <c r="C134" s="24"/>
      <c r="D134" s="24">
        <v>40525</v>
      </c>
      <c r="E134" s="2" t="e">
        <f>IF(IF((D134)&lt;#REF!,#REF!,(D134)*#REF!)&lt;#REF!,#REF!,IF((D134)&lt;#REF!,#REF!,(D134)*#REF!))</f>
        <v>#REF!</v>
      </c>
      <c r="F134" s="25" t="e">
        <f t="shared" si="8"/>
        <v>#REF!</v>
      </c>
      <c r="G134" s="25" t="e">
        <f t="shared" si="9"/>
        <v>#REF!</v>
      </c>
      <c r="H134" s="26" t="e">
        <f t="shared" si="10"/>
        <v>#REF!</v>
      </c>
      <c r="I134" s="27"/>
      <c r="J134" s="2" t="e">
        <f>((F134+F142)/2)/1956</f>
        <v>#REF!</v>
      </c>
      <c r="K134" s="2" t="e">
        <f>((F134+F142)/2)/2085</f>
        <v>#REF!</v>
      </c>
      <c r="L134" s="3"/>
    </row>
    <row r="135" spans="1:12" customFormat="1" x14ac:dyDescent="0.25">
      <c r="A135" s="28"/>
      <c r="B135" s="3" t="s">
        <v>19</v>
      </c>
      <c r="C135" s="24">
        <f t="shared" ref="C135:C156" si="11">D135-D134</f>
        <v>1639</v>
      </c>
      <c r="D135" s="24">
        <v>42164</v>
      </c>
      <c r="E135" s="2" t="e">
        <f>IF(IF((D135)&lt;#REF!,#REF!,(D135)*#REF!)&lt;#REF!,#REF!,IF((D135)&lt;#REF!,#REF!,(D135)*#REF!))</f>
        <v>#REF!</v>
      </c>
      <c r="F135" s="25" t="e">
        <f t="shared" si="8"/>
        <v>#REF!</v>
      </c>
      <c r="G135" s="25" t="e">
        <f t="shared" si="9"/>
        <v>#REF!</v>
      </c>
      <c r="H135" s="26" t="e">
        <f t="shared" si="10"/>
        <v>#REF!</v>
      </c>
      <c r="I135" s="27"/>
      <c r="J135" s="2"/>
      <c r="K135" s="2"/>
      <c r="L135" s="3"/>
    </row>
    <row r="136" spans="1:12" customFormat="1" x14ac:dyDescent="0.25">
      <c r="A136" s="28"/>
      <c r="B136" s="3" t="s">
        <v>20</v>
      </c>
      <c r="C136" s="24">
        <f t="shared" si="11"/>
        <v>1639</v>
      </c>
      <c r="D136" s="24">
        <v>43803</v>
      </c>
      <c r="E136" s="2" t="e">
        <f>IF(IF((D136)&lt;#REF!,#REF!,(D136)*#REF!)&lt;#REF!,#REF!,IF((D136)&lt;#REF!,#REF!,(D136)*#REF!))</f>
        <v>#REF!</v>
      </c>
      <c r="F136" s="25" t="e">
        <f t="shared" si="8"/>
        <v>#REF!</v>
      </c>
      <c r="G136" s="25" t="e">
        <f t="shared" si="9"/>
        <v>#REF!</v>
      </c>
      <c r="H136" s="26" t="e">
        <f t="shared" si="10"/>
        <v>#REF!</v>
      </c>
      <c r="I136" s="27"/>
      <c r="J136" s="2"/>
      <c r="K136" s="2"/>
      <c r="L136" s="3"/>
    </row>
    <row r="137" spans="1:12" customFormat="1" x14ac:dyDescent="0.25">
      <c r="A137" s="28"/>
      <c r="B137" s="3" t="s">
        <v>21</v>
      </c>
      <c r="C137" s="24">
        <f t="shared" si="11"/>
        <v>1639</v>
      </c>
      <c r="D137" s="24">
        <v>45442</v>
      </c>
      <c r="E137" s="2" t="e">
        <f>IF(IF((D137)&lt;#REF!,#REF!,(D137)*#REF!)&lt;#REF!,#REF!,IF((D137)&lt;#REF!,#REF!,(D137)*#REF!))</f>
        <v>#REF!</v>
      </c>
      <c r="F137" s="25" t="e">
        <f t="shared" si="8"/>
        <v>#REF!</v>
      </c>
      <c r="G137" s="25" t="e">
        <f t="shared" si="9"/>
        <v>#REF!</v>
      </c>
      <c r="H137" s="26" t="e">
        <f t="shared" si="10"/>
        <v>#REF!</v>
      </c>
      <c r="I137" s="27"/>
      <c r="J137" s="2"/>
      <c r="K137" s="2"/>
      <c r="L137" s="3"/>
    </row>
    <row r="138" spans="1:12" customFormat="1" x14ac:dyDescent="0.25">
      <c r="A138" s="28"/>
      <c r="B138" s="3" t="s">
        <v>22</v>
      </c>
      <c r="C138" s="24">
        <f t="shared" si="11"/>
        <v>1639</v>
      </c>
      <c r="D138" s="24">
        <v>47081</v>
      </c>
      <c r="E138" s="2" t="e">
        <f>IF(IF((D138)&lt;#REF!,#REF!,(D138)*#REF!)&lt;#REF!,#REF!,IF((D138)&lt;#REF!,#REF!,(D138)*#REF!))</f>
        <v>#REF!</v>
      </c>
      <c r="F138" s="25" t="e">
        <f t="shared" si="8"/>
        <v>#REF!</v>
      </c>
      <c r="G138" s="25" t="e">
        <f t="shared" si="9"/>
        <v>#REF!</v>
      </c>
      <c r="H138" s="26" t="e">
        <f t="shared" si="10"/>
        <v>#REF!</v>
      </c>
      <c r="I138" s="27"/>
      <c r="J138" s="2"/>
      <c r="K138" s="2"/>
      <c r="L138" s="3"/>
    </row>
    <row r="139" spans="1:12" customFormat="1" x14ac:dyDescent="0.25">
      <c r="A139" s="28"/>
      <c r="B139" s="3" t="s">
        <v>23</v>
      </c>
      <c r="C139" s="24">
        <f t="shared" si="11"/>
        <v>1639</v>
      </c>
      <c r="D139" s="24">
        <v>48720</v>
      </c>
      <c r="E139" s="2" t="e">
        <f>IF(IF((D139)&lt;#REF!,#REF!,(D139)*#REF!)&lt;#REF!,#REF!,IF((D139)&lt;#REF!,#REF!,(D139)*#REF!))</f>
        <v>#REF!</v>
      </c>
      <c r="F139" s="25" t="e">
        <f t="shared" si="8"/>
        <v>#REF!</v>
      </c>
      <c r="G139" s="25" t="e">
        <f t="shared" si="9"/>
        <v>#REF!</v>
      </c>
      <c r="H139" s="26" t="e">
        <f t="shared" si="10"/>
        <v>#REF!</v>
      </c>
      <c r="I139" s="27"/>
      <c r="J139" s="2"/>
      <c r="K139" s="2"/>
      <c r="L139" s="3"/>
    </row>
    <row r="140" spans="1:12" customFormat="1" x14ac:dyDescent="0.25">
      <c r="A140" s="28"/>
      <c r="B140" s="3" t="s">
        <v>24</v>
      </c>
      <c r="C140" s="24">
        <f t="shared" si="11"/>
        <v>1639</v>
      </c>
      <c r="D140" s="24">
        <v>50359</v>
      </c>
      <c r="E140" s="2" t="e">
        <f>IF(IF((D140)&lt;#REF!,#REF!,(D140)*#REF!)&lt;#REF!,#REF!,IF((D140)&lt;#REF!,#REF!,(D140)*#REF!))</f>
        <v>#REF!</v>
      </c>
      <c r="F140" s="25" t="e">
        <f t="shared" si="8"/>
        <v>#REF!</v>
      </c>
      <c r="G140" s="25" t="e">
        <f t="shared" si="9"/>
        <v>#REF!</v>
      </c>
      <c r="H140" s="26" t="e">
        <f t="shared" si="10"/>
        <v>#REF!</v>
      </c>
      <c r="I140" s="27"/>
      <c r="J140" s="2"/>
      <c r="K140" s="2"/>
      <c r="L140" s="3"/>
    </row>
    <row r="141" spans="1:12" customFormat="1" x14ac:dyDescent="0.25">
      <c r="A141" s="28"/>
      <c r="B141" s="3" t="s">
        <v>25</v>
      </c>
      <c r="C141" s="24">
        <f t="shared" si="11"/>
        <v>1639</v>
      </c>
      <c r="D141" s="24">
        <v>51998</v>
      </c>
      <c r="E141" s="2" t="e">
        <f>IF(IF((D141)&lt;#REF!,#REF!,(D141)*#REF!)&lt;#REF!,#REF!,IF((D141)&lt;#REF!,#REF!,(D141)*#REF!))</f>
        <v>#REF!</v>
      </c>
      <c r="F141" s="25" t="e">
        <f t="shared" si="8"/>
        <v>#REF!</v>
      </c>
      <c r="G141" s="25" t="e">
        <f t="shared" si="9"/>
        <v>#REF!</v>
      </c>
      <c r="H141" s="26" t="e">
        <f t="shared" si="10"/>
        <v>#REF!</v>
      </c>
      <c r="I141" s="27"/>
      <c r="J141" s="2"/>
      <c r="K141" s="2"/>
      <c r="L141" s="3"/>
    </row>
    <row r="142" spans="1:12" customFormat="1" ht="15.75" thickBot="1" x14ac:dyDescent="0.3">
      <c r="A142" s="29"/>
      <c r="B142" s="6" t="s">
        <v>26</v>
      </c>
      <c r="C142" s="30">
        <f t="shared" si="11"/>
        <v>1639</v>
      </c>
      <c r="D142" s="30">
        <v>53637</v>
      </c>
      <c r="E142" s="2" t="e">
        <f>IF(IF((D142)&lt;#REF!,#REF!,(D142)*#REF!)&lt;#REF!,#REF!,IF((D142)&lt;#REF!,#REF!,(D142)*#REF!))</f>
        <v>#REF!</v>
      </c>
      <c r="F142" s="31" t="e">
        <f t="shared" si="8"/>
        <v>#REF!</v>
      </c>
      <c r="G142" s="31" t="e">
        <f t="shared" si="9"/>
        <v>#REF!</v>
      </c>
      <c r="H142" s="32" t="e">
        <f t="shared" si="10"/>
        <v>#REF!</v>
      </c>
      <c r="I142" s="27"/>
      <c r="J142" s="7"/>
      <c r="K142" s="7"/>
      <c r="L142" s="3"/>
    </row>
    <row r="143" spans="1:12" customFormat="1" ht="15.75" thickBot="1" x14ac:dyDescent="0.3">
      <c r="A143" s="23" t="s">
        <v>54</v>
      </c>
      <c r="B143" s="3" t="s">
        <v>27</v>
      </c>
      <c r="C143" s="24"/>
      <c r="D143" s="24">
        <v>55276</v>
      </c>
      <c r="E143" s="2" t="e">
        <f>IF(IF((D143)&lt;#REF!,#REF!,(D143)*#REF!)&lt;#REF!,#REF!,IF((D143)&lt;#REF!,#REF!,(D143)*#REF!))</f>
        <v>#REF!</v>
      </c>
      <c r="F143" s="25" t="e">
        <f t="shared" si="8"/>
        <v>#REF!</v>
      </c>
      <c r="G143" s="25" t="e">
        <f t="shared" si="9"/>
        <v>#REF!</v>
      </c>
      <c r="H143" s="26" t="e">
        <f t="shared" si="10"/>
        <v>#REF!</v>
      </c>
      <c r="I143" s="27"/>
      <c r="J143" s="2" t="e">
        <f>((F134+F144)/2)/1956</f>
        <v>#REF!</v>
      </c>
      <c r="K143" s="2" t="e">
        <f>((F134+F144)/2)/2085</f>
        <v>#REF!</v>
      </c>
      <c r="L143" s="3"/>
    </row>
    <row r="144" spans="1:12" customFormat="1" ht="15.75" thickBot="1" x14ac:dyDescent="0.3">
      <c r="A144" s="29"/>
      <c r="B144" s="6" t="s">
        <v>28</v>
      </c>
      <c r="C144" s="30">
        <f t="shared" si="11"/>
        <v>1639</v>
      </c>
      <c r="D144" s="30">
        <v>56915</v>
      </c>
      <c r="E144" s="2" t="e">
        <f>IF(IF((D144)&lt;#REF!,#REF!,(D144)*#REF!)&lt;#REF!,#REF!,IF((D144)&lt;#REF!,#REF!,(D144)*#REF!))</f>
        <v>#REF!</v>
      </c>
      <c r="F144" s="31" t="e">
        <f t="shared" si="8"/>
        <v>#REF!</v>
      </c>
      <c r="G144" s="31" t="e">
        <f t="shared" si="9"/>
        <v>#REF!</v>
      </c>
      <c r="H144" s="32" t="e">
        <f t="shared" si="10"/>
        <v>#REF!</v>
      </c>
      <c r="I144" s="27"/>
      <c r="J144" s="7"/>
      <c r="K144" s="7"/>
      <c r="L144" s="3"/>
    </row>
    <row r="145" spans="1:12" customFormat="1" ht="15.75" thickBot="1" x14ac:dyDescent="0.3">
      <c r="A145" s="33" t="s">
        <v>55</v>
      </c>
      <c r="B145" s="43" t="s">
        <v>29</v>
      </c>
      <c r="C145" s="39">
        <f t="shared" si="11"/>
        <v>1639</v>
      </c>
      <c r="D145" s="39">
        <v>58554</v>
      </c>
      <c r="E145" s="2" t="e">
        <f>IF(IF((D145)&lt;#REF!,#REF!,(D145)*#REF!)&lt;#REF!,#REF!,IF((D145)&lt;#REF!,#REF!,(D145)*#REF!))</f>
        <v>#REF!</v>
      </c>
      <c r="F145" s="41" t="e">
        <f t="shared" si="8"/>
        <v>#REF!</v>
      </c>
      <c r="G145" s="41" t="e">
        <f t="shared" si="9"/>
        <v>#REF!</v>
      </c>
      <c r="H145" s="42" t="e">
        <f t="shared" si="10"/>
        <v>#REF!</v>
      </c>
      <c r="I145" s="27"/>
      <c r="J145" s="40" t="e">
        <f>((F134+F145)/2)/1956</f>
        <v>#REF!</v>
      </c>
      <c r="K145" s="40" t="e">
        <f>((F134+F145)/2)/2085</f>
        <v>#REF!</v>
      </c>
      <c r="L145" s="3"/>
    </row>
    <row r="146" spans="1:12" customFormat="1" ht="18" thickBot="1" x14ac:dyDescent="0.3">
      <c r="A146" s="33" t="s">
        <v>93</v>
      </c>
      <c r="B146" s="38" t="s">
        <v>57</v>
      </c>
      <c r="C146" s="39">
        <f t="shared" si="11"/>
        <v>1110</v>
      </c>
      <c r="D146" s="39">
        <v>59664</v>
      </c>
      <c r="E146" s="2" t="e">
        <f>IF(IF((D146)&lt;#REF!,#REF!,(D146)*#REF!)&lt;#REF!,#REF!,IF((D146)&lt;#REF!,#REF!,(D146)*#REF!))</f>
        <v>#REF!</v>
      </c>
      <c r="F146" s="41" t="e">
        <f t="shared" si="8"/>
        <v>#REF!</v>
      </c>
      <c r="G146" s="41" t="e">
        <f t="shared" si="9"/>
        <v>#REF!</v>
      </c>
      <c r="H146" s="42" t="e">
        <f t="shared" si="10"/>
        <v>#REF!</v>
      </c>
      <c r="I146" s="27"/>
      <c r="J146" s="40" t="e">
        <f>((F134+F146)/2)/1956</f>
        <v>#REF!</v>
      </c>
      <c r="K146" s="40" t="e">
        <f>((F134+F146)/2)/2085</f>
        <v>#REF!</v>
      </c>
      <c r="L146" s="3"/>
    </row>
    <row r="147" spans="1:12" customFormat="1" ht="15.75" thickBot="1" x14ac:dyDescent="0.3">
      <c r="A147" s="23" t="s">
        <v>58</v>
      </c>
      <c r="B147" s="3" t="s">
        <v>18</v>
      </c>
      <c r="C147" s="24"/>
      <c r="D147" s="24">
        <v>44978</v>
      </c>
      <c r="E147" s="2" t="e">
        <f>IF(IF((D147)&lt;#REF!,#REF!,(D147)*#REF!)&lt;#REF!,#REF!,IF((D147)&lt;#REF!,#REF!,(D147)*#REF!))</f>
        <v>#REF!</v>
      </c>
      <c r="F147" s="25" t="e">
        <f t="shared" si="8"/>
        <v>#REF!</v>
      </c>
      <c r="G147" s="25" t="e">
        <f t="shared" si="9"/>
        <v>#REF!</v>
      </c>
      <c r="H147" s="26" t="e">
        <f t="shared" si="10"/>
        <v>#REF!</v>
      </c>
      <c r="I147" s="27"/>
      <c r="J147" s="2" t="e">
        <f>((F147+F154)/2)/1956</f>
        <v>#REF!</v>
      </c>
      <c r="K147" s="2" t="e">
        <f>((F147+F154)/2)/2085</f>
        <v>#REF!</v>
      </c>
      <c r="L147" s="3"/>
    </row>
    <row r="148" spans="1:12" customFormat="1" x14ac:dyDescent="0.25">
      <c r="A148" s="28"/>
      <c r="B148" s="3" t="s">
        <v>19</v>
      </c>
      <c r="C148" s="24">
        <f t="shared" si="11"/>
        <v>2102</v>
      </c>
      <c r="D148" s="24">
        <v>47080</v>
      </c>
      <c r="E148" s="2" t="e">
        <f>IF(IF((D148)&lt;#REF!,#REF!,(D148)*#REF!)&lt;#REF!,#REF!,IF((D148)&lt;#REF!,#REF!,(D148)*#REF!))</f>
        <v>#REF!</v>
      </c>
      <c r="F148" s="25" t="e">
        <f t="shared" si="8"/>
        <v>#REF!</v>
      </c>
      <c r="G148" s="25" t="e">
        <f t="shared" si="9"/>
        <v>#REF!</v>
      </c>
      <c r="H148" s="26" t="e">
        <f t="shared" si="10"/>
        <v>#REF!</v>
      </c>
      <c r="I148" s="27"/>
      <c r="J148" s="2"/>
      <c r="K148" s="2"/>
      <c r="L148" s="3"/>
    </row>
    <row r="149" spans="1:12" customFormat="1" x14ac:dyDescent="0.25">
      <c r="A149" s="28"/>
      <c r="B149" s="3" t="s">
        <v>20</v>
      </c>
      <c r="C149" s="24">
        <f t="shared" si="11"/>
        <v>2102</v>
      </c>
      <c r="D149" s="24">
        <v>49182</v>
      </c>
      <c r="E149" s="2" t="e">
        <f>IF(IF((D149)&lt;#REF!,#REF!,(D149)*#REF!)&lt;#REF!,#REF!,IF((D149)&lt;#REF!,#REF!,(D149)*#REF!))</f>
        <v>#REF!</v>
      </c>
      <c r="F149" s="25" t="e">
        <f t="shared" si="8"/>
        <v>#REF!</v>
      </c>
      <c r="G149" s="25" t="e">
        <f t="shared" si="9"/>
        <v>#REF!</v>
      </c>
      <c r="H149" s="26" t="e">
        <f t="shared" si="10"/>
        <v>#REF!</v>
      </c>
      <c r="I149" s="27"/>
      <c r="J149" s="2"/>
      <c r="K149" s="2"/>
      <c r="L149" s="3"/>
    </row>
    <row r="150" spans="1:12" customFormat="1" x14ac:dyDescent="0.25">
      <c r="A150" s="28"/>
      <c r="B150" s="3" t="s">
        <v>21</v>
      </c>
      <c r="C150" s="24">
        <f t="shared" si="11"/>
        <v>2102</v>
      </c>
      <c r="D150" s="24">
        <v>51284</v>
      </c>
      <c r="E150" s="2" t="e">
        <f>IF(IF((D150)&lt;#REF!,#REF!,(D150)*#REF!)&lt;#REF!,#REF!,IF((D150)&lt;#REF!,#REF!,(D150)*#REF!))</f>
        <v>#REF!</v>
      </c>
      <c r="F150" s="25" t="e">
        <f t="shared" si="8"/>
        <v>#REF!</v>
      </c>
      <c r="G150" s="25" t="e">
        <f t="shared" si="9"/>
        <v>#REF!</v>
      </c>
      <c r="H150" s="26" t="e">
        <f t="shared" si="10"/>
        <v>#REF!</v>
      </c>
      <c r="I150" s="27"/>
      <c r="J150" s="2"/>
      <c r="K150" s="2"/>
      <c r="L150" s="3"/>
    </row>
    <row r="151" spans="1:12" customFormat="1" x14ac:dyDescent="0.25">
      <c r="A151" s="28"/>
      <c r="B151" s="3" t="s">
        <v>22</v>
      </c>
      <c r="C151" s="24">
        <f t="shared" si="11"/>
        <v>2102</v>
      </c>
      <c r="D151" s="24">
        <v>53386</v>
      </c>
      <c r="E151" s="2" t="e">
        <f>IF(IF((D151)&lt;#REF!,#REF!,(D151)*#REF!)&lt;#REF!,#REF!,IF((D151)&lt;#REF!,#REF!,(D151)*#REF!))</f>
        <v>#REF!</v>
      </c>
      <c r="F151" s="25" t="e">
        <f t="shared" si="8"/>
        <v>#REF!</v>
      </c>
      <c r="G151" s="25" t="e">
        <f t="shared" si="9"/>
        <v>#REF!</v>
      </c>
      <c r="H151" s="26" t="e">
        <f t="shared" si="10"/>
        <v>#REF!</v>
      </c>
      <c r="I151" s="27"/>
      <c r="J151" s="2"/>
      <c r="K151" s="2"/>
      <c r="L151" s="3"/>
    </row>
    <row r="152" spans="1:12" customFormat="1" x14ac:dyDescent="0.25">
      <c r="A152" s="28"/>
      <c r="B152" s="3" t="s">
        <v>23</v>
      </c>
      <c r="C152" s="24">
        <f t="shared" si="11"/>
        <v>2102</v>
      </c>
      <c r="D152" s="24">
        <v>55488</v>
      </c>
      <c r="E152" s="2" t="e">
        <f>IF(IF((D152)&lt;#REF!,#REF!,(D152)*#REF!)&lt;#REF!,#REF!,IF((D152)&lt;#REF!,#REF!,(D152)*#REF!))</f>
        <v>#REF!</v>
      </c>
      <c r="F152" s="25" t="e">
        <f t="shared" si="8"/>
        <v>#REF!</v>
      </c>
      <c r="G152" s="25" t="e">
        <f t="shared" si="9"/>
        <v>#REF!</v>
      </c>
      <c r="H152" s="26" t="e">
        <f t="shared" si="10"/>
        <v>#REF!</v>
      </c>
      <c r="I152" s="27"/>
      <c r="J152" s="2"/>
      <c r="K152" s="2"/>
      <c r="L152" s="3"/>
    </row>
    <row r="153" spans="1:12" customFormat="1" x14ac:dyDescent="0.25">
      <c r="A153" s="28"/>
      <c r="B153" s="3" t="s">
        <v>24</v>
      </c>
      <c r="C153" s="24">
        <f t="shared" si="11"/>
        <v>2102</v>
      </c>
      <c r="D153" s="24">
        <v>57590</v>
      </c>
      <c r="E153" s="2" t="e">
        <f>IF(IF((D153)&lt;#REF!,#REF!,(D153)*#REF!)&lt;#REF!,#REF!,IF((D153)&lt;#REF!,#REF!,(D153)*#REF!))</f>
        <v>#REF!</v>
      </c>
      <c r="F153" s="25" t="e">
        <f t="shared" si="8"/>
        <v>#REF!</v>
      </c>
      <c r="G153" s="25" t="e">
        <f t="shared" si="9"/>
        <v>#REF!</v>
      </c>
      <c r="H153" s="26" t="e">
        <f t="shared" si="10"/>
        <v>#REF!</v>
      </c>
      <c r="I153" s="27"/>
      <c r="J153" s="2"/>
      <c r="K153" s="2"/>
      <c r="L153" s="3"/>
    </row>
    <row r="154" spans="1:12" customFormat="1" ht="15.75" thickBot="1" x14ac:dyDescent="0.3">
      <c r="A154" s="29"/>
      <c r="B154" s="6" t="s">
        <v>25</v>
      </c>
      <c r="C154" s="30">
        <f t="shared" si="11"/>
        <v>2102</v>
      </c>
      <c r="D154" s="30">
        <v>59692</v>
      </c>
      <c r="E154" s="2" t="e">
        <f>IF(IF((D154)&lt;#REF!,#REF!,(D154)*#REF!)&lt;#REF!,#REF!,IF((D154)&lt;#REF!,#REF!,(D154)*#REF!))</f>
        <v>#REF!</v>
      </c>
      <c r="F154" s="31" t="e">
        <f t="shared" si="8"/>
        <v>#REF!</v>
      </c>
      <c r="G154" s="31" t="e">
        <f t="shared" si="9"/>
        <v>#REF!</v>
      </c>
      <c r="H154" s="32" t="e">
        <f t="shared" si="10"/>
        <v>#REF!</v>
      </c>
      <c r="I154" s="27"/>
      <c r="J154" s="7"/>
      <c r="K154" s="7"/>
      <c r="L154" s="3"/>
    </row>
    <row r="155" spans="1:12" customFormat="1" ht="15.75" thickBot="1" x14ac:dyDescent="0.3">
      <c r="A155" s="23" t="s">
        <v>59</v>
      </c>
      <c r="B155" s="3" t="s">
        <v>26</v>
      </c>
      <c r="C155" s="24">
        <f t="shared" si="11"/>
        <v>2102</v>
      </c>
      <c r="D155" s="24">
        <v>61794</v>
      </c>
      <c r="E155" s="2" t="e">
        <f>IF(IF((D155)&lt;#REF!,#REF!,(D155)*#REF!)&lt;#REF!,#REF!,IF((D155)&lt;#REF!,#REF!,(D155)*#REF!))</f>
        <v>#REF!</v>
      </c>
      <c r="F155" s="25" t="e">
        <f t="shared" si="8"/>
        <v>#REF!</v>
      </c>
      <c r="G155" s="25" t="e">
        <f t="shared" si="9"/>
        <v>#REF!</v>
      </c>
      <c r="H155" s="26" t="e">
        <f t="shared" si="10"/>
        <v>#REF!</v>
      </c>
      <c r="I155" s="27"/>
      <c r="J155" s="2" t="e">
        <f>((F147+F156)/2)/1956</f>
        <v>#REF!</v>
      </c>
      <c r="K155" s="2" t="e">
        <f>((F147+F156)/2)/2085</f>
        <v>#REF!</v>
      </c>
      <c r="L155" s="3"/>
    </row>
    <row r="156" spans="1:12" customFormat="1" ht="15.75" thickBot="1" x14ac:dyDescent="0.3">
      <c r="A156" s="29"/>
      <c r="B156" s="6" t="s">
        <v>27</v>
      </c>
      <c r="C156" s="30">
        <f t="shared" si="11"/>
        <v>2102</v>
      </c>
      <c r="D156" s="30">
        <v>63896</v>
      </c>
      <c r="E156" s="2" t="e">
        <f>IF(IF((D156)&lt;#REF!,#REF!,(D156)*#REF!)&lt;#REF!,#REF!,IF((D156)&lt;#REF!,#REF!,(D156)*#REF!))</f>
        <v>#REF!</v>
      </c>
      <c r="F156" s="31" t="e">
        <f t="shared" si="8"/>
        <v>#REF!</v>
      </c>
      <c r="G156" s="31" t="e">
        <f t="shared" si="9"/>
        <v>#REF!</v>
      </c>
      <c r="H156" s="32" t="e">
        <f t="shared" si="10"/>
        <v>#REF!</v>
      </c>
      <c r="I156" s="27"/>
      <c r="J156" s="7"/>
      <c r="K156" s="7"/>
      <c r="L156" s="3"/>
    </row>
    <row r="157" spans="1:12" customFormat="1" ht="18" thickBot="1" x14ac:dyDescent="0.3">
      <c r="A157" s="23" t="s">
        <v>94</v>
      </c>
      <c r="B157" s="6" t="s">
        <v>61</v>
      </c>
      <c r="C157" s="39">
        <f>D157-D155</f>
        <v>1275</v>
      </c>
      <c r="D157" s="39">
        <v>63069</v>
      </c>
      <c r="E157" s="2" t="e">
        <f>IF(IF((D157)&lt;#REF!,#REF!,(D157)*#REF!)&lt;#REF!,#REF!,IF((D157)&lt;#REF!,#REF!,(D157)*#REF!))</f>
        <v>#REF!</v>
      </c>
      <c r="F157" s="41" t="e">
        <f t="shared" si="8"/>
        <v>#REF!</v>
      </c>
      <c r="G157" s="41" t="e">
        <f t="shared" si="9"/>
        <v>#REF!</v>
      </c>
      <c r="H157" s="42" t="e">
        <f t="shared" si="10"/>
        <v>#REF!</v>
      </c>
      <c r="I157" s="27"/>
      <c r="J157" s="40" t="e">
        <f>((F147+F157)/2)/1956</f>
        <v>#REF!</v>
      </c>
      <c r="K157" s="40" t="e">
        <f>((F147+F157)/2)/2085</f>
        <v>#REF!</v>
      </c>
      <c r="L157" s="3"/>
    </row>
    <row r="158" spans="1:12" customFormat="1" ht="18" thickBot="1" x14ac:dyDescent="0.3">
      <c r="A158" s="33" t="s">
        <v>62</v>
      </c>
      <c r="B158" s="43" t="s">
        <v>63</v>
      </c>
      <c r="C158" s="39">
        <f>D158-D156</f>
        <v>1870</v>
      </c>
      <c r="D158" s="39">
        <v>65766</v>
      </c>
      <c r="E158" s="2" t="e">
        <f>IF(IF((D158)&lt;#REF!,#REF!,(D158)*#REF!)&lt;#REF!,#REF!,IF((D158)&lt;#REF!,#REF!,(D158)*#REF!))</f>
        <v>#REF!</v>
      </c>
      <c r="F158" s="41" t="e">
        <f t="shared" si="8"/>
        <v>#REF!</v>
      </c>
      <c r="G158" s="41" t="e">
        <f t="shared" si="9"/>
        <v>#REF!</v>
      </c>
      <c r="H158" s="42" t="e">
        <f t="shared" si="10"/>
        <v>#REF!</v>
      </c>
      <c r="I158" s="27"/>
      <c r="J158" s="40" t="e">
        <f>((F147+F158)/2)/1956</f>
        <v>#REF!</v>
      </c>
      <c r="K158" s="40" t="e">
        <f>((F147+F158)/2)/2085</f>
        <v>#REF!</v>
      </c>
      <c r="L158" s="3"/>
    </row>
    <row r="159" spans="1:12" customFormat="1" ht="15.75" thickBot="1" x14ac:dyDescent="0.3">
      <c r="A159" s="33" t="s">
        <v>64</v>
      </c>
      <c r="B159" s="34" t="s">
        <v>18</v>
      </c>
      <c r="C159" s="24"/>
      <c r="D159" s="24">
        <v>53258</v>
      </c>
      <c r="E159" s="2" t="e">
        <f>IF(IF((D159)&lt;#REF!,#REF!,(D159)*#REF!)&lt;#REF!,#REF!,IF((D159)&lt;#REF!,#REF!,(D159)*#REF!))</f>
        <v>#REF!</v>
      </c>
      <c r="F159" s="25" t="e">
        <f t="shared" si="8"/>
        <v>#REF!</v>
      </c>
      <c r="G159" s="25" t="e">
        <f t="shared" si="9"/>
        <v>#REF!</v>
      </c>
      <c r="H159" s="26" t="e">
        <f t="shared" si="10"/>
        <v>#REF!</v>
      </c>
      <c r="I159" s="27"/>
      <c r="J159" s="2" t="e">
        <f>((F159+F165)/2)/1956</f>
        <v>#REF!</v>
      </c>
      <c r="K159" s="2" t="e">
        <f>((F159+F165)/2)/2085</f>
        <v>#REF!</v>
      </c>
      <c r="L159" s="3"/>
    </row>
    <row r="160" spans="1:12" customFormat="1" x14ac:dyDescent="0.25">
      <c r="A160" s="28"/>
      <c r="B160" s="3" t="s">
        <v>19</v>
      </c>
      <c r="C160" s="24">
        <f>D160-D159</f>
        <v>2102</v>
      </c>
      <c r="D160" s="24">
        <v>55360</v>
      </c>
      <c r="E160" s="2" t="e">
        <f>IF(IF((D160)&lt;#REF!,#REF!,(D160)*#REF!)&lt;#REF!,#REF!,IF((D160)&lt;#REF!,#REF!,(D160)*#REF!))</f>
        <v>#REF!</v>
      </c>
      <c r="F160" s="25" t="e">
        <f t="shared" si="8"/>
        <v>#REF!</v>
      </c>
      <c r="G160" s="25" t="e">
        <f t="shared" si="9"/>
        <v>#REF!</v>
      </c>
      <c r="H160" s="26" t="e">
        <f t="shared" si="10"/>
        <v>#REF!</v>
      </c>
      <c r="I160" s="27"/>
      <c r="J160" s="2"/>
      <c r="K160" s="2"/>
      <c r="L160" s="3"/>
    </row>
    <row r="161" spans="1:12" customFormat="1" x14ac:dyDescent="0.25">
      <c r="A161" s="28"/>
      <c r="B161" s="3" t="s">
        <v>20</v>
      </c>
      <c r="C161" s="24">
        <f t="shared" ref="C161:C167" si="12">D161-D160</f>
        <v>2102</v>
      </c>
      <c r="D161" s="24">
        <v>57462</v>
      </c>
      <c r="E161" s="2" t="e">
        <f>IF(IF((D161)&lt;#REF!,#REF!,(D161)*#REF!)&lt;#REF!,#REF!,IF((D161)&lt;#REF!,#REF!,(D161)*#REF!))</f>
        <v>#REF!</v>
      </c>
      <c r="F161" s="25" t="e">
        <f t="shared" si="8"/>
        <v>#REF!</v>
      </c>
      <c r="G161" s="25" t="e">
        <f t="shared" si="9"/>
        <v>#REF!</v>
      </c>
      <c r="H161" s="26" t="e">
        <f t="shared" si="10"/>
        <v>#REF!</v>
      </c>
      <c r="I161" s="27"/>
      <c r="J161" s="2"/>
      <c r="K161" s="2"/>
      <c r="L161" s="3"/>
    </row>
    <row r="162" spans="1:12" customFormat="1" x14ac:dyDescent="0.25">
      <c r="A162" s="28"/>
      <c r="B162" s="3" t="s">
        <v>21</v>
      </c>
      <c r="C162" s="24">
        <f t="shared" si="12"/>
        <v>2102</v>
      </c>
      <c r="D162" s="24">
        <v>59564</v>
      </c>
      <c r="E162" s="2" t="e">
        <f>IF(IF((D162)&lt;#REF!,#REF!,(D162)*#REF!)&lt;#REF!,#REF!,IF((D162)&lt;#REF!,#REF!,(D162)*#REF!))</f>
        <v>#REF!</v>
      </c>
      <c r="F162" s="25" t="e">
        <f t="shared" si="8"/>
        <v>#REF!</v>
      </c>
      <c r="G162" s="25" t="e">
        <f t="shared" si="9"/>
        <v>#REF!</v>
      </c>
      <c r="H162" s="26" t="e">
        <f t="shared" si="10"/>
        <v>#REF!</v>
      </c>
      <c r="I162" s="27"/>
      <c r="J162" s="2"/>
      <c r="K162" s="2"/>
      <c r="L162" s="3"/>
    </row>
    <row r="163" spans="1:12" customFormat="1" x14ac:dyDescent="0.25">
      <c r="A163" s="28"/>
      <c r="B163" s="3" t="s">
        <v>22</v>
      </c>
      <c r="C163" s="24">
        <f t="shared" si="12"/>
        <v>2102</v>
      </c>
      <c r="D163" s="24">
        <v>61666</v>
      </c>
      <c r="E163" s="2" t="e">
        <f>IF(IF((D163)&lt;#REF!,#REF!,(D163)*#REF!)&lt;#REF!,#REF!,IF((D163)&lt;#REF!,#REF!,(D163)*#REF!))</f>
        <v>#REF!</v>
      </c>
      <c r="F163" s="25" t="e">
        <f t="shared" si="8"/>
        <v>#REF!</v>
      </c>
      <c r="G163" s="25" t="e">
        <f t="shared" si="9"/>
        <v>#REF!</v>
      </c>
      <c r="H163" s="26" t="e">
        <f t="shared" si="10"/>
        <v>#REF!</v>
      </c>
      <c r="I163" s="27"/>
      <c r="J163" s="2"/>
      <c r="K163" s="2"/>
      <c r="L163" s="3"/>
    </row>
    <row r="164" spans="1:12" customFormat="1" x14ac:dyDescent="0.25">
      <c r="A164" s="28"/>
      <c r="B164" s="3" t="s">
        <v>23</v>
      </c>
      <c r="C164" s="24">
        <f t="shared" si="12"/>
        <v>2102</v>
      </c>
      <c r="D164" s="24">
        <v>63768</v>
      </c>
      <c r="E164" s="2" t="e">
        <f>IF(IF((D164)&lt;#REF!,#REF!,(D164)*#REF!)&lt;#REF!,#REF!,IF((D164)&lt;#REF!,#REF!,(D164)*#REF!))</f>
        <v>#REF!</v>
      </c>
      <c r="F164" s="25" t="e">
        <f t="shared" si="8"/>
        <v>#REF!</v>
      </c>
      <c r="G164" s="25" t="e">
        <f t="shared" si="9"/>
        <v>#REF!</v>
      </c>
      <c r="H164" s="26" t="e">
        <f t="shared" si="10"/>
        <v>#REF!</v>
      </c>
      <c r="I164" s="27"/>
      <c r="J164" s="2"/>
      <c r="K164" s="2"/>
      <c r="L164" s="3"/>
    </row>
    <row r="165" spans="1:12" customFormat="1" ht="15.75" thickBot="1" x14ac:dyDescent="0.3">
      <c r="A165" s="29"/>
      <c r="B165" s="6" t="s">
        <v>24</v>
      </c>
      <c r="C165" s="30">
        <f t="shared" si="12"/>
        <v>2102</v>
      </c>
      <c r="D165" s="30">
        <v>65870</v>
      </c>
      <c r="E165" s="2" t="e">
        <f>IF(IF((D165)&lt;#REF!,#REF!,(D165)*#REF!)&lt;#REF!,#REF!,IF((D165)&lt;#REF!,#REF!,(D165)*#REF!))</f>
        <v>#REF!</v>
      </c>
      <c r="F165" s="31" t="e">
        <f t="shared" si="8"/>
        <v>#REF!</v>
      </c>
      <c r="G165" s="31" t="e">
        <f t="shared" si="9"/>
        <v>#REF!</v>
      </c>
      <c r="H165" s="32" t="e">
        <f t="shared" si="10"/>
        <v>#REF!</v>
      </c>
      <c r="I165" s="27"/>
      <c r="J165" s="7"/>
      <c r="K165" s="7"/>
      <c r="L165" s="3"/>
    </row>
    <row r="166" spans="1:12" customFormat="1" ht="15.75" thickBot="1" x14ac:dyDescent="0.3">
      <c r="A166" s="33" t="s">
        <v>65</v>
      </c>
      <c r="B166" s="43" t="s">
        <v>25</v>
      </c>
      <c r="C166" s="39">
        <f t="shared" si="12"/>
        <v>2102</v>
      </c>
      <c r="D166" s="39">
        <v>67972</v>
      </c>
      <c r="E166" s="2" t="e">
        <f>IF(IF((D166)&lt;#REF!,#REF!,(D166)*#REF!)&lt;#REF!,#REF!,IF((D166)&lt;#REF!,#REF!,(D166)*#REF!))</f>
        <v>#REF!</v>
      </c>
      <c r="F166" s="41" t="e">
        <f t="shared" si="8"/>
        <v>#REF!</v>
      </c>
      <c r="G166" s="41" t="e">
        <f t="shared" si="9"/>
        <v>#REF!</v>
      </c>
      <c r="H166" s="42" t="e">
        <f t="shared" si="10"/>
        <v>#REF!</v>
      </c>
      <c r="I166" s="27"/>
      <c r="J166" s="40" t="e">
        <f>((F159+F166)/2)/1956</f>
        <v>#REF!</v>
      </c>
      <c r="K166" s="40" t="e">
        <f>((F159+F166)/2)/2085</f>
        <v>#REF!</v>
      </c>
      <c r="L166" s="3"/>
    </row>
    <row r="167" spans="1:12" customFormat="1" ht="15.75" thickBot="1" x14ac:dyDescent="0.3">
      <c r="A167" s="33" t="s">
        <v>66</v>
      </c>
      <c r="B167" s="43" t="s">
        <v>26</v>
      </c>
      <c r="C167" s="39">
        <f t="shared" si="12"/>
        <v>2102</v>
      </c>
      <c r="D167" s="39">
        <v>70074</v>
      </c>
      <c r="E167" s="2" t="e">
        <f>IF(IF((D167)&lt;#REF!,#REF!,(D167)*#REF!)&lt;#REF!,#REF!,IF((D167)&lt;#REF!,#REF!,(D167)*#REF!))</f>
        <v>#REF!</v>
      </c>
      <c r="F167" s="41" t="e">
        <f t="shared" si="8"/>
        <v>#REF!</v>
      </c>
      <c r="G167" s="41" t="e">
        <f t="shared" si="9"/>
        <v>#REF!</v>
      </c>
      <c r="H167" s="42" t="e">
        <f t="shared" si="10"/>
        <v>#REF!</v>
      </c>
      <c r="I167" s="27"/>
      <c r="J167" s="40" t="e">
        <f>((F159+F167)/2)/1956</f>
        <v>#REF!</v>
      </c>
      <c r="K167" s="40" t="e">
        <f>((F159+F167)/2)/2085</f>
        <v>#REF!</v>
      </c>
      <c r="L167" s="3"/>
    </row>
    <row r="168" spans="1:12" customFormat="1" ht="18" thickBot="1" x14ac:dyDescent="0.3">
      <c r="A168" s="23" t="s">
        <v>95</v>
      </c>
      <c r="B168" s="44" t="s">
        <v>61</v>
      </c>
      <c r="C168" s="39">
        <f>D168-D167</f>
        <v>1751</v>
      </c>
      <c r="D168" s="39">
        <v>71825</v>
      </c>
      <c r="E168" s="2" t="e">
        <f>IF(IF((D168)&lt;#REF!,#REF!,(D168)*#REF!)&lt;#REF!,#REF!,IF((D168)&lt;#REF!,#REF!,(D168)*#REF!))</f>
        <v>#REF!</v>
      </c>
      <c r="F168" s="41" t="e">
        <f t="shared" si="8"/>
        <v>#REF!</v>
      </c>
      <c r="G168" s="41" t="e">
        <f t="shared" si="9"/>
        <v>#REF!</v>
      </c>
      <c r="H168" s="42" t="e">
        <f t="shared" si="10"/>
        <v>#REF!</v>
      </c>
      <c r="I168" s="27"/>
      <c r="J168" s="40" t="e">
        <f>((F159+F168)/2)/1956</f>
        <v>#REF!</v>
      </c>
      <c r="K168" s="40" t="e">
        <f>((F159+F168)/2)/2085</f>
        <v>#REF!</v>
      </c>
      <c r="L168" s="3"/>
    </row>
    <row r="169" spans="1:12" customFormat="1" ht="15.75" thickBot="1" x14ac:dyDescent="0.3">
      <c r="A169" s="23" t="s">
        <v>68</v>
      </c>
      <c r="B169" s="3" t="s">
        <v>18</v>
      </c>
      <c r="C169" s="24"/>
      <c r="D169" s="24">
        <v>57077</v>
      </c>
      <c r="E169" s="2" t="e">
        <f>IF(IF((D169)&lt;#REF!,#REF!,(D169)*#REF!)&lt;#REF!,#REF!,IF((D169)&lt;#REF!,#REF!,(D169)*#REF!))</f>
        <v>#REF!</v>
      </c>
      <c r="F169" s="25" t="e">
        <f t="shared" si="8"/>
        <v>#REF!</v>
      </c>
      <c r="G169" s="25" t="e">
        <f t="shared" si="9"/>
        <v>#REF!</v>
      </c>
      <c r="H169" s="26" t="e">
        <f t="shared" si="10"/>
        <v>#REF!</v>
      </c>
      <c r="I169" s="27"/>
      <c r="J169" s="2" t="e">
        <f>((F169+F175)/2)/1956</f>
        <v>#REF!</v>
      </c>
      <c r="K169" s="2" t="e">
        <f>((F169+F175)/2)/2085</f>
        <v>#REF!</v>
      </c>
      <c r="L169" s="3"/>
    </row>
    <row r="170" spans="1:12" customFormat="1" x14ac:dyDescent="0.25">
      <c r="A170" s="28"/>
      <c r="B170" s="3" t="s">
        <v>19</v>
      </c>
      <c r="C170" s="24">
        <f>D170-D169</f>
        <v>2458</v>
      </c>
      <c r="D170" s="24">
        <v>59535</v>
      </c>
      <c r="E170" s="2" t="e">
        <f>IF(IF((D170)&lt;#REF!,#REF!,(D170)*#REF!)&lt;#REF!,#REF!,IF((D170)&lt;#REF!,#REF!,(D170)*#REF!))</f>
        <v>#REF!</v>
      </c>
      <c r="F170" s="25" t="e">
        <f t="shared" si="8"/>
        <v>#REF!</v>
      </c>
      <c r="G170" s="25" t="e">
        <f t="shared" si="9"/>
        <v>#REF!</v>
      </c>
      <c r="H170" s="26" t="e">
        <f t="shared" si="10"/>
        <v>#REF!</v>
      </c>
      <c r="I170" s="27"/>
      <c r="J170" s="2"/>
      <c r="K170" s="2"/>
      <c r="L170" s="3"/>
    </row>
    <row r="171" spans="1:12" customFormat="1" x14ac:dyDescent="0.25">
      <c r="A171" s="28"/>
      <c r="B171" s="3" t="s">
        <v>20</v>
      </c>
      <c r="C171" s="24">
        <f t="shared" ref="C171:C192" si="13">D171-D170</f>
        <v>2458</v>
      </c>
      <c r="D171" s="24">
        <v>61993</v>
      </c>
      <c r="E171" s="2" t="e">
        <f>IF(IF((D171)&lt;#REF!,#REF!,(D171)*#REF!)&lt;#REF!,#REF!,IF((D171)&lt;#REF!,#REF!,(D171)*#REF!))</f>
        <v>#REF!</v>
      </c>
      <c r="F171" s="25" t="e">
        <f t="shared" si="8"/>
        <v>#REF!</v>
      </c>
      <c r="G171" s="25" t="e">
        <f t="shared" si="9"/>
        <v>#REF!</v>
      </c>
      <c r="H171" s="26" t="e">
        <f t="shared" si="10"/>
        <v>#REF!</v>
      </c>
      <c r="I171" s="27"/>
      <c r="J171" s="2"/>
      <c r="K171" s="2"/>
      <c r="L171" s="3"/>
    </row>
    <row r="172" spans="1:12" customFormat="1" x14ac:dyDescent="0.25">
      <c r="A172" s="28"/>
      <c r="B172" s="3" t="s">
        <v>21</v>
      </c>
      <c r="C172" s="24">
        <f t="shared" si="13"/>
        <v>2458</v>
      </c>
      <c r="D172" s="24">
        <v>64451</v>
      </c>
      <c r="E172" s="2" t="e">
        <f>IF(IF((D172)&lt;#REF!,#REF!,(D172)*#REF!)&lt;#REF!,#REF!,IF((D172)&lt;#REF!,#REF!,(D172)*#REF!))</f>
        <v>#REF!</v>
      </c>
      <c r="F172" s="25" t="e">
        <f t="shared" si="8"/>
        <v>#REF!</v>
      </c>
      <c r="G172" s="25" t="e">
        <f t="shared" si="9"/>
        <v>#REF!</v>
      </c>
      <c r="H172" s="26" t="e">
        <f t="shared" si="10"/>
        <v>#REF!</v>
      </c>
      <c r="I172" s="27"/>
      <c r="J172" s="2"/>
      <c r="K172" s="2"/>
      <c r="L172" s="3"/>
    </row>
    <row r="173" spans="1:12" customFormat="1" x14ac:dyDescent="0.25">
      <c r="A173" s="28"/>
      <c r="B173" s="3" t="s">
        <v>22</v>
      </c>
      <c r="C173" s="24">
        <f t="shared" si="13"/>
        <v>2458</v>
      </c>
      <c r="D173" s="24">
        <v>66909</v>
      </c>
      <c r="E173" s="2" t="e">
        <f>IF(IF((D173)&lt;#REF!,#REF!,(D173)*#REF!)&lt;#REF!,#REF!,IF((D173)&lt;#REF!,#REF!,(D173)*#REF!))</f>
        <v>#REF!</v>
      </c>
      <c r="F173" s="25" t="e">
        <f t="shared" si="8"/>
        <v>#REF!</v>
      </c>
      <c r="G173" s="25" t="e">
        <f t="shared" si="9"/>
        <v>#REF!</v>
      </c>
      <c r="H173" s="26" t="e">
        <f t="shared" si="10"/>
        <v>#REF!</v>
      </c>
      <c r="I173" s="27"/>
      <c r="J173" s="2"/>
      <c r="K173" s="2"/>
      <c r="L173" s="3"/>
    </row>
    <row r="174" spans="1:12" customFormat="1" x14ac:dyDescent="0.25">
      <c r="A174" s="28"/>
      <c r="B174" s="3" t="s">
        <v>23</v>
      </c>
      <c r="C174" s="24">
        <f t="shared" si="13"/>
        <v>2458</v>
      </c>
      <c r="D174" s="24">
        <v>69367</v>
      </c>
      <c r="E174" s="2" t="e">
        <f>IF(IF((D174)&lt;#REF!,#REF!,(D174)*#REF!)&lt;#REF!,#REF!,IF((D174)&lt;#REF!,#REF!,(D174)*#REF!))</f>
        <v>#REF!</v>
      </c>
      <c r="F174" s="25" t="e">
        <f t="shared" si="8"/>
        <v>#REF!</v>
      </c>
      <c r="G174" s="25" t="e">
        <f t="shared" si="9"/>
        <v>#REF!</v>
      </c>
      <c r="H174" s="26" t="e">
        <f t="shared" si="10"/>
        <v>#REF!</v>
      </c>
      <c r="I174" s="27"/>
      <c r="J174" s="2"/>
      <c r="K174" s="2"/>
      <c r="L174" s="3"/>
    </row>
    <row r="175" spans="1:12" customFormat="1" ht="15.75" thickBot="1" x14ac:dyDescent="0.3">
      <c r="A175" s="29"/>
      <c r="B175" s="6" t="s">
        <v>24</v>
      </c>
      <c r="C175" s="30">
        <f t="shared" si="13"/>
        <v>2458</v>
      </c>
      <c r="D175" s="30">
        <v>71825</v>
      </c>
      <c r="E175" s="2" t="e">
        <f>IF(IF((D175)&lt;#REF!,#REF!,(D175)*#REF!)&lt;#REF!,#REF!,IF((D175)&lt;#REF!,#REF!,(D175)*#REF!))</f>
        <v>#REF!</v>
      </c>
      <c r="F175" s="31" t="e">
        <f t="shared" si="8"/>
        <v>#REF!</v>
      </c>
      <c r="G175" s="31" t="e">
        <f t="shared" si="9"/>
        <v>#REF!</v>
      </c>
      <c r="H175" s="32" t="e">
        <f t="shared" si="10"/>
        <v>#REF!</v>
      </c>
      <c r="I175" s="27"/>
      <c r="J175" s="7"/>
      <c r="K175" s="7"/>
      <c r="L175" s="3"/>
    </row>
    <row r="176" spans="1:12" customFormat="1" ht="15.75" thickBot="1" x14ac:dyDescent="0.3">
      <c r="A176" s="33" t="s">
        <v>69</v>
      </c>
      <c r="B176" s="43" t="s">
        <v>25</v>
      </c>
      <c r="C176" s="39">
        <f>D176-D175</f>
        <v>2458</v>
      </c>
      <c r="D176" s="39">
        <v>74283</v>
      </c>
      <c r="E176" s="2" t="e">
        <f>IF(IF((D176)&lt;#REF!,#REF!,(D176)*#REF!)&lt;#REF!,#REF!,IF((D176)&lt;#REF!,#REF!,(D176)*#REF!))</f>
        <v>#REF!</v>
      </c>
      <c r="F176" s="41" t="e">
        <f t="shared" si="8"/>
        <v>#REF!</v>
      </c>
      <c r="G176" s="41" t="e">
        <f t="shared" si="9"/>
        <v>#REF!</v>
      </c>
      <c r="H176" s="42" t="e">
        <f t="shared" si="10"/>
        <v>#REF!</v>
      </c>
      <c r="I176" s="27"/>
      <c r="J176" s="40" t="e">
        <f>((F169+F176)/2)/1956</f>
        <v>#REF!</v>
      </c>
      <c r="K176" s="40" t="e">
        <f>((F169+F176)/2)/2085</f>
        <v>#REF!</v>
      </c>
      <c r="L176" s="3"/>
    </row>
    <row r="177" spans="1:12" customFormat="1" ht="15.75" thickBot="1" x14ac:dyDescent="0.3">
      <c r="A177" s="23" t="s">
        <v>70</v>
      </c>
      <c r="B177" s="6" t="s">
        <v>26</v>
      </c>
      <c r="C177" s="39">
        <f t="shared" si="13"/>
        <v>2458</v>
      </c>
      <c r="D177" s="39">
        <v>76741</v>
      </c>
      <c r="E177" s="2" t="e">
        <f>IF(IF((D177)&lt;#REF!,#REF!,(D177)*#REF!)&lt;#REF!,#REF!,IF((D177)&lt;#REF!,#REF!,(D177)*#REF!))</f>
        <v>#REF!</v>
      </c>
      <c r="F177" s="31" t="e">
        <f t="shared" si="8"/>
        <v>#REF!</v>
      </c>
      <c r="G177" s="41" t="e">
        <f t="shared" si="9"/>
        <v>#REF!</v>
      </c>
      <c r="H177" s="42" t="e">
        <f t="shared" si="10"/>
        <v>#REF!</v>
      </c>
      <c r="I177" s="27"/>
      <c r="J177" s="40" t="e">
        <f>((F169+F177)/2)/1956</f>
        <v>#REF!</v>
      </c>
      <c r="K177" s="40" t="e">
        <f>((F169+F177)/2)/2085</f>
        <v>#REF!</v>
      </c>
      <c r="L177" s="3"/>
    </row>
    <row r="178" spans="1:12" customFormat="1" ht="15.75" thickBot="1" x14ac:dyDescent="0.3">
      <c r="A178" s="33" t="s">
        <v>71</v>
      </c>
      <c r="B178" s="34" t="s">
        <v>18</v>
      </c>
      <c r="C178" s="24"/>
      <c r="D178" s="24">
        <v>64713</v>
      </c>
      <c r="E178" s="2" t="e">
        <f>IF(IF((D178)&lt;#REF!,#REF!,(D178)*#REF!)&lt;#REF!,#REF!,IF((D178)&lt;#REF!,#REF!,(D178)*#REF!))</f>
        <v>#REF!</v>
      </c>
      <c r="F178" s="25" t="e">
        <f t="shared" si="8"/>
        <v>#REF!</v>
      </c>
      <c r="G178" s="25" t="e">
        <f t="shared" si="9"/>
        <v>#REF!</v>
      </c>
      <c r="H178" s="26" t="e">
        <f t="shared" si="10"/>
        <v>#REF!</v>
      </c>
      <c r="I178" s="27"/>
      <c r="J178" s="2" t="e">
        <f>((F178+F183)/2)/1956</f>
        <v>#REF!</v>
      </c>
      <c r="K178" s="2" t="e">
        <f>((F178+F183)/2)/2085</f>
        <v>#REF!</v>
      </c>
      <c r="L178" s="3"/>
    </row>
    <row r="179" spans="1:12" customFormat="1" x14ac:dyDescent="0.25">
      <c r="A179" s="28"/>
      <c r="B179" s="3" t="s">
        <v>19</v>
      </c>
      <c r="C179" s="24">
        <f t="shared" si="13"/>
        <v>2620</v>
      </c>
      <c r="D179" s="24">
        <v>67333</v>
      </c>
      <c r="E179" s="2" t="e">
        <f>IF(IF((D179)&lt;#REF!,#REF!,(D179)*#REF!)&lt;#REF!,#REF!,IF((D179)&lt;#REF!,#REF!,(D179)*#REF!))</f>
        <v>#REF!</v>
      </c>
      <c r="F179" s="25" t="e">
        <f t="shared" si="8"/>
        <v>#REF!</v>
      </c>
      <c r="G179" s="25" t="e">
        <f t="shared" si="9"/>
        <v>#REF!</v>
      </c>
      <c r="H179" s="26" t="e">
        <f t="shared" si="10"/>
        <v>#REF!</v>
      </c>
      <c r="I179" s="27"/>
      <c r="J179" s="2"/>
      <c r="K179" s="2"/>
      <c r="L179" s="3"/>
    </row>
    <row r="180" spans="1:12" customFormat="1" x14ac:dyDescent="0.25">
      <c r="A180" s="28"/>
      <c r="B180" s="3" t="s">
        <v>20</v>
      </c>
      <c r="C180" s="24">
        <f t="shared" si="13"/>
        <v>2620</v>
      </c>
      <c r="D180" s="24">
        <v>69953</v>
      </c>
      <c r="E180" s="2" t="e">
        <f>IF(IF((D180)&lt;#REF!,#REF!,(D180)*#REF!)&lt;#REF!,#REF!,IF((D180)&lt;#REF!,#REF!,(D180)*#REF!))</f>
        <v>#REF!</v>
      </c>
      <c r="F180" s="25" t="e">
        <f t="shared" si="8"/>
        <v>#REF!</v>
      </c>
      <c r="G180" s="25" t="e">
        <f t="shared" si="9"/>
        <v>#REF!</v>
      </c>
      <c r="H180" s="26" t="e">
        <f t="shared" si="10"/>
        <v>#REF!</v>
      </c>
      <c r="I180" s="27"/>
      <c r="J180" s="2"/>
      <c r="K180" s="2"/>
      <c r="L180" s="3"/>
    </row>
    <row r="181" spans="1:12" customFormat="1" x14ac:dyDescent="0.25">
      <c r="A181" s="28"/>
      <c r="B181" s="3" t="s">
        <v>21</v>
      </c>
      <c r="C181" s="24">
        <f t="shared" si="13"/>
        <v>2620</v>
      </c>
      <c r="D181" s="24">
        <v>72573</v>
      </c>
      <c r="E181" s="2" t="e">
        <f>IF(IF((D181)&lt;#REF!,#REF!,(D181)*#REF!)&lt;#REF!,#REF!,IF((D181)&lt;#REF!,#REF!,(D181)*#REF!))</f>
        <v>#REF!</v>
      </c>
      <c r="F181" s="25" t="e">
        <f t="shared" si="8"/>
        <v>#REF!</v>
      </c>
      <c r="G181" s="25" t="e">
        <f t="shared" si="9"/>
        <v>#REF!</v>
      </c>
      <c r="H181" s="26" t="e">
        <f t="shared" si="10"/>
        <v>#REF!</v>
      </c>
      <c r="I181" s="27"/>
      <c r="J181" s="2"/>
      <c r="K181" s="2"/>
      <c r="L181" s="3"/>
    </row>
    <row r="182" spans="1:12" customFormat="1" x14ac:dyDescent="0.25">
      <c r="A182" s="28"/>
      <c r="B182" s="3" t="s">
        <v>22</v>
      </c>
      <c r="C182" s="24">
        <f t="shared" si="13"/>
        <v>2620</v>
      </c>
      <c r="D182" s="24">
        <v>75193</v>
      </c>
      <c r="E182" s="2" t="e">
        <f>IF(IF((D182)&lt;#REF!,#REF!,(D182)*#REF!)&lt;#REF!,#REF!,IF((D182)&lt;#REF!,#REF!,(D182)*#REF!))</f>
        <v>#REF!</v>
      </c>
      <c r="F182" s="25" t="e">
        <f t="shared" si="8"/>
        <v>#REF!</v>
      </c>
      <c r="G182" s="25" t="e">
        <f t="shared" si="9"/>
        <v>#REF!</v>
      </c>
      <c r="H182" s="26" t="e">
        <f t="shared" si="10"/>
        <v>#REF!</v>
      </c>
      <c r="I182" s="27"/>
      <c r="J182" s="2"/>
      <c r="K182" s="2"/>
      <c r="L182" s="3"/>
    </row>
    <row r="183" spans="1:12" customFormat="1" ht="15.75" thickBot="1" x14ac:dyDescent="0.3">
      <c r="A183" s="29"/>
      <c r="B183" s="6" t="s">
        <v>23</v>
      </c>
      <c r="C183" s="30">
        <f t="shared" si="13"/>
        <v>2620</v>
      </c>
      <c r="D183" s="30">
        <v>77813</v>
      </c>
      <c r="E183" s="2" t="e">
        <f>IF(IF((D183)&lt;#REF!,#REF!,(D183)*#REF!)&lt;#REF!,#REF!,IF((D183)&lt;#REF!,#REF!,(D183)*#REF!))</f>
        <v>#REF!</v>
      </c>
      <c r="F183" s="31" t="e">
        <f t="shared" si="8"/>
        <v>#REF!</v>
      </c>
      <c r="G183" s="31" t="e">
        <f t="shared" si="9"/>
        <v>#REF!</v>
      </c>
      <c r="H183" s="32" t="e">
        <f t="shared" si="10"/>
        <v>#REF!</v>
      </c>
      <c r="I183" s="27"/>
      <c r="J183" s="7"/>
      <c r="K183" s="7"/>
      <c r="L183" s="3"/>
    </row>
    <row r="184" spans="1:12" customFormat="1" ht="15.75" thickBot="1" x14ac:dyDescent="0.3">
      <c r="A184" s="33" t="s">
        <v>72</v>
      </c>
      <c r="B184" s="43" t="s">
        <v>24</v>
      </c>
      <c r="C184" s="39">
        <f t="shared" si="13"/>
        <v>2620</v>
      </c>
      <c r="D184" s="39">
        <v>80433</v>
      </c>
      <c r="E184" s="2" t="e">
        <f>IF(IF((D184)&lt;#REF!,#REF!,(D184)*#REF!)&lt;#REF!,#REF!,IF((D184)&lt;#REF!,#REF!,(D184)*#REF!))</f>
        <v>#REF!</v>
      </c>
      <c r="F184" s="41" t="e">
        <f t="shared" si="8"/>
        <v>#REF!</v>
      </c>
      <c r="G184" s="41" t="e">
        <f t="shared" si="9"/>
        <v>#REF!</v>
      </c>
      <c r="H184" s="42" t="e">
        <f t="shared" si="10"/>
        <v>#REF!</v>
      </c>
      <c r="I184" s="27"/>
      <c r="J184" s="40" t="e">
        <f>((F178+F184)/2)/1956</f>
        <v>#REF!</v>
      </c>
      <c r="K184" s="40" t="e">
        <f>((F178+F184)/2)/2085</f>
        <v>#REF!</v>
      </c>
      <c r="L184" s="3"/>
    </row>
    <row r="185" spans="1:12" customFormat="1" ht="15.75" thickBot="1" x14ac:dyDescent="0.3">
      <c r="A185" s="33" t="s">
        <v>73</v>
      </c>
      <c r="B185" s="43" t="s">
        <v>25</v>
      </c>
      <c r="C185" s="24">
        <f t="shared" si="13"/>
        <v>2620</v>
      </c>
      <c r="D185" s="39">
        <v>83053</v>
      </c>
      <c r="E185" s="2" t="e">
        <f>IF(IF((D185)&lt;#REF!,#REF!,(D185)*#REF!)&lt;#REF!,#REF!,IF((D185)&lt;#REF!,#REF!,(D185)*#REF!))</f>
        <v>#REF!</v>
      </c>
      <c r="F185" s="31" t="e">
        <f t="shared" si="8"/>
        <v>#REF!</v>
      </c>
      <c r="G185" s="31" t="e">
        <f t="shared" si="9"/>
        <v>#REF!</v>
      </c>
      <c r="H185" s="32" t="e">
        <f t="shared" si="10"/>
        <v>#REF!</v>
      </c>
      <c r="I185" s="27"/>
      <c r="J185" s="40" t="e">
        <f>((F178+F185)/2)/1956</f>
        <v>#REF!</v>
      </c>
      <c r="K185" s="40" t="e">
        <f>((F178+F185)/2)/2085</f>
        <v>#REF!</v>
      </c>
      <c r="L185" s="3"/>
    </row>
    <row r="186" spans="1:12" customFormat="1" ht="15.75" thickBot="1" x14ac:dyDescent="0.3">
      <c r="A186" s="33" t="s">
        <v>74</v>
      </c>
      <c r="B186" s="34" t="s">
        <v>18</v>
      </c>
      <c r="C186" s="35"/>
      <c r="D186" s="24">
        <v>71020</v>
      </c>
      <c r="E186" s="2" t="e">
        <f>IF(IF((D186)&lt;#REF!,#REF!,(D186)*#REF!)&lt;#REF!,#REF!,IF((D186)&lt;#REF!,#REF!,(D186)*#REF!))</f>
        <v>#REF!</v>
      </c>
      <c r="F186" s="25" t="e">
        <f t="shared" si="8"/>
        <v>#REF!</v>
      </c>
      <c r="G186" s="25" t="e">
        <f t="shared" si="9"/>
        <v>#REF!</v>
      </c>
      <c r="H186" s="26" t="e">
        <f t="shared" si="10"/>
        <v>#REF!</v>
      </c>
      <c r="I186" s="27"/>
      <c r="J186" s="2" t="e">
        <f>((F186+F191)/2)/1956</f>
        <v>#REF!</v>
      </c>
      <c r="K186" s="2" t="e">
        <f>((F186+F191)/2)/2085</f>
        <v>#REF!</v>
      </c>
      <c r="L186" s="3"/>
    </row>
    <row r="187" spans="1:12" customFormat="1" x14ac:dyDescent="0.25">
      <c r="A187" s="28"/>
      <c r="B187" s="3" t="s">
        <v>19</v>
      </c>
      <c r="C187" s="24">
        <f t="shared" si="13"/>
        <v>2620</v>
      </c>
      <c r="D187" s="24">
        <v>73640</v>
      </c>
      <c r="E187" s="2" t="e">
        <f>IF(IF((D187)&lt;#REF!,#REF!,(D187)*#REF!)&lt;#REF!,#REF!,IF((D187)&lt;#REF!,#REF!,(D187)*#REF!))</f>
        <v>#REF!</v>
      </c>
      <c r="F187" s="25" t="e">
        <f t="shared" si="8"/>
        <v>#REF!</v>
      </c>
      <c r="G187" s="25" t="e">
        <f t="shared" si="9"/>
        <v>#REF!</v>
      </c>
      <c r="H187" s="26" t="e">
        <f t="shared" si="10"/>
        <v>#REF!</v>
      </c>
      <c r="I187" s="27"/>
      <c r="J187" s="2"/>
      <c r="K187" s="2"/>
      <c r="L187" s="3"/>
    </row>
    <row r="188" spans="1:12" customFormat="1" x14ac:dyDescent="0.25">
      <c r="A188" s="28"/>
      <c r="B188" s="3" t="s">
        <v>20</v>
      </c>
      <c r="C188" s="24">
        <f t="shared" si="13"/>
        <v>2620</v>
      </c>
      <c r="D188" s="24">
        <v>76260</v>
      </c>
      <c r="E188" s="2" t="e">
        <f>IF(IF((D188)&lt;#REF!,#REF!,(D188)*#REF!)&lt;#REF!,#REF!,IF((D188)&lt;#REF!,#REF!,(D188)*#REF!))</f>
        <v>#REF!</v>
      </c>
      <c r="F188" s="25" t="e">
        <f t="shared" si="8"/>
        <v>#REF!</v>
      </c>
      <c r="G188" s="25" t="e">
        <f t="shared" si="9"/>
        <v>#REF!</v>
      </c>
      <c r="H188" s="26" t="e">
        <f t="shared" si="10"/>
        <v>#REF!</v>
      </c>
      <c r="I188" s="27"/>
      <c r="J188" s="2"/>
      <c r="K188" s="2"/>
      <c r="L188" s="3"/>
    </row>
    <row r="189" spans="1:12" customFormat="1" x14ac:dyDescent="0.25">
      <c r="A189" s="28"/>
      <c r="B189" s="3" t="s">
        <v>21</v>
      </c>
      <c r="C189" s="24">
        <f t="shared" si="13"/>
        <v>2620</v>
      </c>
      <c r="D189" s="24">
        <v>78880</v>
      </c>
      <c r="E189" s="2" t="e">
        <f>IF(IF((D189)&lt;#REF!,#REF!,(D189)*#REF!)&lt;#REF!,#REF!,IF((D189)&lt;#REF!,#REF!,(D189)*#REF!))</f>
        <v>#REF!</v>
      </c>
      <c r="F189" s="25" t="e">
        <f t="shared" si="8"/>
        <v>#REF!</v>
      </c>
      <c r="G189" s="25" t="e">
        <f t="shared" si="9"/>
        <v>#REF!</v>
      </c>
      <c r="H189" s="26" t="e">
        <f t="shared" si="10"/>
        <v>#REF!</v>
      </c>
      <c r="I189" s="27"/>
      <c r="J189" s="2"/>
      <c r="K189" s="2"/>
      <c r="L189" s="3"/>
    </row>
    <row r="190" spans="1:12" customFormat="1" x14ac:dyDescent="0.25">
      <c r="A190" s="28"/>
      <c r="B190" s="3" t="s">
        <v>22</v>
      </c>
      <c r="C190" s="24">
        <f t="shared" si="13"/>
        <v>2620</v>
      </c>
      <c r="D190" s="24">
        <v>81500</v>
      </c>
      <c r="E190" s="2" t="e">
        <f>IF(IF((D190)&lt;#REF!,#REF!,(D190)*#REF!)&lt;#REF!,#REF!,IF((D190)&lt;#REF!,#REF!,(D190)*#REF!))</f>
        <v>#REF!</v>
      </c>
      <c r="F190" s="25" t="e">
        <f t="shared" si="8"/>
        <v>#REF!</v>
      </c>
      <c r="G190" s="25" t="e">
        <f t="shared" si="9"/>
        <v>#REF!</v>
      </c>
      <c r="H190" s="26" t="e">
        <f t="shared" si="10"/>
        <v>#REF!</v>
      </c>
      <c r="I190" s="27"/>
      <c r="J190" s="2"/>
      <c r="K190" s="2"/>
      <c r="L190" s="3"/>
    </row>
    <row r="191" spans="1:12" customFormat="1" ht="15.75" thickBot="1" x14ac:dyDescent="0.3">
      <c r="A191" s="29"/>
      <c r="B191" s="6" t="s">
        <v>23</v>
      </c>
      <c r="C191" s="30">
        <f t="shared" si="13"/>
        <v>2620</v>
      </c>
      <c r="D191" s="30">
        <v>84120</v>
      </c>
      <c r="E191" s="2" t="e">
        <f>IF(IF((D191)&lt;#REF!,#REF!,(D191)*#REF!)&lt;#REF!,#REF!,IF((D191)&lt;#REF!,#REF!,(D191)*#REF!))</f>
        <v>#REF!</v>
      </c>
      <c r="F191" s="31" t="e">
        <f t="shared" si="8"/>
        <v>#REF!</v>
      </c>
      <c r="G191" s="31" t="e">
        <f t="shared" si="9"/>
        <v>#REF!</v>
      </c>
      <c r="H191" s="32" t="e">
        <f t="shared" si="10"/>
        <v>#REF!</v>
      </c>
      <c r="I191" s="27"/>
      <c r="J191" s="7"/>
      <c r="K191" s="7"/>
      <c r="L191" s="3"/>
    </row>
    <row r="192" spans="1:12" customFormat="1" ht="15.75" thickBot="1" x14ac:dyDescent="0.3">
      <c r="A192" s="33" t="s">
        <v>75</v>
      </c>
      <c r="B192" s="43" t="s">
        <v>24</v>
      </c>
      <c r="C192" s="30">
        <f t="shared" si="13"/>
        <v>2620</v>
      </c>
      <c r="D192" s="39">
        <v>86740</v>
      </c>
      <c r="E192" s="2" t="e">
        <f>IF(IF((D192)&lt;#REF!,#REF!,(D192)*#REF!)&lt;#REF!,#REF!,IF((D192)&lt;#REF!,#REF!,(D192)*#REF!))</f>
        <v>#REF!</v>
      </c>
      <c r="F192" s="41" t="e">
        <f t="shared" si="8"/>
        <v>#REF!</v>
      </c>
      <c r="G192" s="41" t="e">
        <f t="shared" si="9"/>
        <v>#REF!</v>
      </c>
      <c r="H192" s="42" t="e">
        <f t="shared" si="10"/>
        <v>#REF!</v>
      </c>
      <c r="I192" s="61"/>
      <c r="J192" s="40" t="e">
        <f>((F186+F192)/2)/1956</f>
        <v>#REF!</v>
      </c>
      <c r="K192" s="40" t="e">
        <f>((F186+F192)/2)/2085</f>
        <v>#REF!</v>
      </c>
      <c r="L192" s="3"/>
    </row>
    <row r="194" spans="1:9" ht="15.75" thickBot="1" x14ac:dyDescent="0.3"/>
    <row r="195" spans="1:9" ht="73.5" customHeight="1" thickBot="1" x14ac:dyDescent="0.3">
      <c r="A195" s="47" t="s">
        <v>76</v>
      </c>
      <c r="B195" s="19" t="s">
        <v>77</v>
      </c>
      <c r="C195" s="19" t="s">
        <v>11</v>
      </c>
      <c r="D195" s="18" t="s">
        <v>96</v>
      </c>
      <c r="E195" s="19" t="s">
        <v>78</v>
      </c>
      <c r="F195" s="19" t="s">
        <v>12</v>
      </c>
      <c r="G195" s="19" t="s">
        <v>13</v>
      </c>
      <c r="H195" s="48" t="s">
        <v>14</v>
      </c>
      <c r="I195" s="5"/>
    </row>
    <row r="196" spans="1:9" x14ac:dyDescent="0.25">
      <c r="A196" s="49" t="s">
        <v>79</v>
      </c>
      <c r="B196" s="50" t="s">
        <v>97</v>
      </c>
      <c r="C196" s="51">
        <v>89161</v>
      </c>
      <c r="D196" s="2" t="e">
        <f>IF(C196&lt;#REF!,#REF!,C196*#REF!)</f>
        <v>#REF!</v>
      </c>
      <c r="E196" s="2">
        <v>0</v>
      </c>
      <c r="F196" s="25" t="e">
        <f>C196+D196</f>
        <v>#REF!</v>
      </c>
      <c r="G196" s="25" t="e">
        <f>F196/12</f>
        <v>#REF!</v>
      </c>
      <c r="H196" s="52" t="e">
        <f>G196*13</f>
        <v>#REF!</v>
      </c>
      <c r="I196" s="5"/>
    </row>
    <row r="197" spans="1:9" x14ac:dyDescent="0.25">
      <c r="A197" s="49" t="s">
        <v>80</v>
      </c>
      <c r="B197" s="50" t="s">
        <v>98</v>
      </c>
      <c r="C197" s="51">
        <v>92858</v>
      </c>
      <c r="D197" s="2" t="e">
        <f>IF(C197&lt;#REF!,#REF!,C197*#REF!)</f>
        <v>#REF!</v>
      </c>
      <c r="E197" s="2">
        <v>0</v>
      </c>
      <c r="F197" s="25" t="e">
        <f>C197+D197</f>
        <v>#REF!</v>
      </c>
      <c r="G197" s="25" t="e">
        <f t="shared" ref="G197:G204" si="14">F197/12</f>
        <v>#REF!</v>
      </c>
      <c r="H197" s="52" t="e">
        <f>G197*13</f>
        <v>#REF!</v>
      </c>
      <c r="I197" s="5"/>
    </row>
    <row r="198" spans="1:9" x14ac:dyDescent="0.25">
      <c r="A198" s="49" t="s">
        <v>81</v>
      </c>
      <c r="B198" s="50" t="s">
        <v>99</v>
      </c>
      <c r="C198" s="51">
        <v>96491</v>
      </c>
      <c r="D198" s="2" t="e">
        <f>IF(C198&lt;#REF!,#REF!,C198*#REF!)</f>
        <v>#REF!</v>
      </c>
      <c r="E198" s="2">
        <v>18000</v>
      </c>
      <c r="F198" s="25" t="e">
        <f>C198+D198+E198</f>
        <v>#REF!</v>
      </c>
      <c r="G198" s="25" t="e">
        <f>F198/12</f>
        <v>#REF!</v>
      </c>
      <c r="H198" s="52" t="e">
        <f>F198+G198-E198/12</f>
        <v>#REF!</v>
      </c>
      <c r="I198" s="5"/>
    </row>
    <row r="199" spans="1:9" x14ac:dyDescent="0.25">
      <c r="A199" s="49" t="s">
        <v>82</v>
      </c>
      <c r="B199" s="50" t="s">
        <v>100</v>
      </c>
      <c r="C199" s="51">
        <v>96665</v>
      </c>
      <c r="D199" s="2" t="e">
        <f>IF(C199&lt;#REF!,#REF!,C199*#REF!)</f>
        <v>#REF!</v>
      </c>
      <c r="E199" s="2">
        <v>18000</v>
      </c>
      <c r="F199" s="25" t="e">
        <f>C199+D199+E199</f>
        <v>#REF!</v>
      </c>
      <c r="G199" s="25" t="e">
        <f t="shared" si="14"/>
        <v>#REF!</v>
      </c>
      <c r="H199" s="52" t="e">
        <f t="shared" ref="H199:H202" si="15">F199+G199-E199/12</f>
        <v>#REF!</v>
      </c>
      <c r="I199" s="5"/>
    </row>
    <row r="200" spans="1:9" x14ac:dyDescent="0.25">
      <c r="A200" s="49" t="s">
        <v>83</v>
      </c>
      <c r="B200" s="50" t="s">
        <v>101</v>
      </c>
      <c r="C200" s="51">
        <v>126237</v>
      </c>
      <c r="D200" s="2" t="e">
        <f>IF(C200&lt;#REF!,#REF!,C200*#REF!)</f>
        <v>#REF!</v>
      </c>
      <c r="E200" s="2">
        <v>18000</v>
      </c>
      <c r="F200" s="25" t="e">
        <f>C200+D200+E200</f>
        <v>#REF!</v>
      </c>
      <c r="G200" s="25" t="e">
        <f>F200/12</f>
        <v>#REF!</v>
      </c>
      <c r="H200" s="52" t="e">
        <f t="shared" si="15"/>
        <v>#REF!</v>
      </c>
      <c r="I200" s="5"/>
    </row>
    <row r="201" spans="1:9" x14ac:dyDescent="0.25">
      <c r="A201" s="49" t="s">
        <v>84</v>
      </c>
      <c r="B201" s="50" t="s">
        <v>102</v>
      </c>
      <c r="C201" s="51">
        <v>104206</v>
      </c>
      <c r="D201" s="2" t="e">
        <f>IF(C201&lt;#REF!,#REF!,C201*#REF!)</f>
        <v>#REF!</v>
      </c>
      <c r="E201" s="2">
        <v>18000</v>
      </c>
      <c r="F201" s="25" t="e">
        <f>C201+D201+E201</f>
        <v>#REF!</v>
      </c>
      <c r="G201" s="25" t="e">
        <f t="shared" si="14"/>
        <v>#REF!</v>
      </c>
      <c r="H201" s="52" t="e">
        <f t="shared" si="15"/>
        <v>#REF!</v>
      </c>
      <c r="I201" s="5"/>
    </row>
    <row r="202" spans="1:9" x14ac:dyDescent="0.25">
      <c r="A202" s="49" t="s">
        <v>85</v>
      </c>
      <c r="B202" s="50" t="s">
        <v>103</v>
      </c>
      <c r="C202" s="51">
        <v>98325</v>
      </c>
      <c r="D202" s="2" t="e">
        <f>IF(C202&lt;#REF!,#REF!,C202*#REF!)</f>
        <v>#REF!</v>
      </c>
      <c r="E202" s="2">
        <v>18000</v>
      </c>
      <c r="F202" s="25" t="e">
        <f>C202+D202+E202</f>
        <v>#REF!</v>
      </c>
      <c r="G202" s="25" t="e">
        <f t="shared" si="14"/>
        <v>#REF!</v>
      </c>
      <c r="H202" s="52" t="e">
        <f t="shared" si="15"/>
        <v>#REF!</v>
      </c>
      <c r="I202" s="5"/>
    </row>
    <row r="203" spans="1:9" x14ac:dyDescent="0.25">
      <c r="A203" s="49" t="s">
        <v>86</v>
      </c>
      <c r="B203" s="50" t="s">
        <v>104</v>
      </c>
      <c r="C203" s="51">
        <v>89308</v>
      </c>
      <c r="D203" s="2" t="e">
        <f>IF(C203&lt;#REF!,#REF!,C203*#REF!)</f>
        <v>#REF!</v>
      </c>
      <c r="E203" s="2">
        <v>0</v>
      </c>
      <c r="F203" s="25" t="e">
        <f>C203+D203</f>
        <v>#REF!</v>
      </c>
      <c r="G203" s="25" t="e">
        <f t="shared" si="14"/>
        <v>#REF!</v>
      </c>
      <c r="H203" s="52" t="e">
        <f>G203*13</f>
        <v>#REF!</v>
      </c>
      <c r="I203" s="5"/>
    </row>
    <row r="204" spans="1:9" ht="15.75" thickBot="1" x14ac:dyDescent="0.3">
      <c r="A204" s="53" t="s">
        <v>87</v>
      </c>
      <c r="B204" s="54" t="s">
        <v>105</v>
      </c>
      <c r="C204" s="55">
        <v>82045</v>
      </c>
      <c r="D204" s="7" t="e">
        <f>IF(C204&lt;#REF!,#REF!,C204*#REF!)</f>
        <v>#REF!</v>
      </c>
      <c r="E204" s="7">
        <v>0</v>
      </c>
      <c r="F204" s="31" t="e">
        <f>C204+D204</f>
        <v>#REF!</v>
      </c>
      <c r="G204" s="31" t="e">
        <f t="shared" si="14"/>
        <v>#REF!</v>
      </c>
      <c r="H204" s="72" t="e">
        <f>G204*13</f>
        <v>#REF!</v>
      </c>
      <c r="I204" s="5"/>
    </row>
  </sheetData>
  <mergeCells count="3">
    <mergeCell ref="A1:I1"/>
    <mergeCell ref="A2:B2"/>
    <mergeCell ref="C2:H2"/>
  </mergeCells>
  <printOptions gridLines="1"/>
  <pageMargins left="0.15748031496062992" right="0.19685039370078741" top="0.43307086614173229" bottom="0.39370078740157483" header="0.19685039370078741" footer="0.19685039370078741"/>
  <pageSetup paperSize="9" scale="80" orientation="portrait" r:id="rId1"/>
  <headerFooter>
    <oddFooter>&amp;C&amp;"-,Bold"&amp;12ΓΕΝΙΚΟ ΛΟΓΙΣΤΗΡΙΟ ΤΗΣ ΔΗΜΟΚΡΑΤΙΑΣ&amp;R&amp;"-,Bold"&amp;P/&amp;N</oddFooter>
  </headerFooter>
  <rowBreaks count="3" manualBreakCount="3">
    <brk id="55" max="13" man="1"/>
    <brk id="111" max="11" man="1"/>
    <brk id="16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207"/>
  <sheetViews>
    <sheetView tabSelected="1" zoomScaleNormal="100" zoomScaleSheetLayoutView="80" workbookViewId="0">
      <pane ySplit="3" topLeftCell="A25" activePane="bottomLeft" state="frozen"/>
      <selection pane="bottomLeft" activeCell="H25" sqref="H25"/>
    </sheetView>
  </sheetViews>
  <sheetFormatPr defaultRowHeight="15" x14ac:dyDescent="0.25"/>
  <cols>
    <col min="1" max="1" width="10.5703125" style="45" customWidth="1"/>
    <col min="2" max="2" width="8.5703125" style="5" customWidth="1"/>
    <col min="3" max="3" width="6.85546875" style="5" customWidth="1"/>
    <col min="4" max="4" width="13" style="11" customWidth="1"/>
    <col min="5" max="5" width="10.140625" style="5" customWidth="1"/>
    <col min="6" max="6" width="11.140625" style="5" bestFit="1" customWidth="1"/>
    <col min="7" max="7" width="12.5703125" style="12" customWidth="1"/>
    <col min="8" max="8" width="11.28515625" style="4" customWidth="1"/>
    <col min="9" max="9" width="11.140625" style="4" bestFit="1" customWidth="1"/>
    <col min="10" max="10" width="11.140625" style="4" customWidth="1"/>
    <col min="11" max="11" width="11.140625" style="12" bestFit="1" customWidth="1"/>
    <col min="12" max="12" width="1.5703125" style="4" customWidth="1"/>
    <col min="13" max="13" width="10.85546875" style="12" customWidth="1"/>
    <col min="14" max="14" width="8" style="13" bestFit="1" customWidth="1"/>
    <col min="15" max="16" width="8.28515625" style="10" bestFit="1" customWidth="1"/>
    <col min="17" max="17" width="10" style="10" bestFit="1" customWidth="1"/>
    <col min="18" max="18" width="9.85546875" style="10" customWidth="1"/>
    <col min="19" max="19" width="12.7109375" style="8" customWidth="1"/>
    <col min="20" max="20" width="11.5703125" style="5" customWidth="1"/>
    <col min="21" max="21" width="9.85546875" style="45" customWidth="1"/>
    <col min="22" max="22" width="14.42578125" style="5" customWidth="1"/>
    <col min="23" max="23" width="9.85546875" style="5" bestFit="1" customWidth="1"/>
    <col min="24" max="16384" width="9.140625" style="5"/>
  </cols>
  <sheetData>
    <row r="1" spans="1:23" ht="18" thickBot="1" x14ac:dyDescent="0.35">
      <c r="A1" s="103" t="s">
        <v>110</v>
      </c>
      <c r="B1" s="104"/>
      <c r="C1" s="104"/>
      <c r="D1" s="104"/>
      <c r="E1" s="104"/>
      <c r="F1" s="104"/>
      <c r="G1" s="104"/>
      <c r="H1" s="104"/>
      <c r="I1" s="104"/>
      <c r="J1" s="104"/>
      <c r="K1" s="104"/>
      <c r="L1" s="104"/>
      <c r="M1" s="104"/>
      <c r="N1" s="104"/>
      <c r="O1" s="104"/>
      <c r="P1" s="104"/>
      <c r="Q1" s="104"/>
      <c r="R1" s="104"/>
      <c r="S1" s="104"/>
      <c r="T1" s="104"/>
      <c r="U1" s="108"/>
    </row>
    <row r="2" spans="1:23" customFormat="1" ht="24" customHeight="1" thickBot="1" x14ac:dyDescent="0.3">
      <c r="A2" s="109" t="s">
        <v>3</v>
      </c>
      <c r="B2" s="109"/>
      <c r="C2" s="110" t="s">
        <v>1</v>
      </c>
      <c r="D2" s="109"/>
      <c r="E2" s="109"/>
      <c r="F2" s="109"/>
      <c r="G2" s="109"/>
      <c r="H2" s="109"/>
      <c r="I2" s="109"/>
      <c r="J2" s="109"/>
      <c r="K2" s="109"/>
      <c r="L2" s="14"/>
      <c r="M2" s="110" t="s">
        <v>5</v>
      </c>
      <c r="N2" s="110"/>
      <c r="O2" s="110"/>
      <c r="P2" s="110"/>
      <c r="Q2" s="110"/>
      <c r="R2" s="110"/>
      <c r="S2" s="110"/>
      <c r="T2" s="110"/>
      <c r="U2" s="110"/>
    </row>
    <row r="3" spans="1:23" s="87" customFormat="1" ht="111.75" customHeight="1" thickBot="1" x14ac:dyDescent="0.3">
      <c r="A3" s="78" t="s">
        <v>8</v>
      </c>
      <c r="B3" s="101" t="s">
        <v>9</v>
      </c>
      <c r="C3" s="100" t="s">
        <v>88</v>
      </c>
      <c r="D3" s="79" t="s">
        <v>89</v>
      </c>
      <c r="E3" s="80" t="s">
        <v>116</v>
      </c>
      <c r="F3" s="81" t="s">
        <v>118</v>
      </c>
      <c r="G3" s="88" t="s">
        <v>117</v>
      </c>
      <c r="H3" s="82" t="s">
        <v>2</v>
      </c>
      <c r="I3" s="91" t="s">
        <v>6</v>
      </c>
      <c r="J3" s="83" t="s">
        <v>120</v>
      </c>
      <c r="K3" s="88" t="s">
        <v>7</v>
      </c>
      <c r="L3" s="84"/>
      <c r="M3" s="88" t="s">
        <v>119</v>
      </c>
      <c r="N3" s="82" t="s">
        <v>109</v>
      </c>
      <c r="O3" s="89" t="s">
        <v>90</v>
      </c>
      <c r="P3" s="89" t="s">
        <v>121</v>
      </c>
      <c r="Q3" s="85" t="s">
        <v>122</v>
      </c>
      <c r="R3" s="83" t="s">
        <v>106</v>
      </c>
      <c r="S3" s="89" t="s">
        <v>0</v>
      </c>
      <c r="T3" s="86" t="s">
        <v>123</v>
      </c>
      <c r="U3" s="90" t="s">
        <v>124</v>
      </c>
    </row>
    <row r="4" spans="1:23" customFormat="1" ht="24.75" customHeight="1" thickBot="1" x14ac:dyDescent="0.3">
      <c r="A4" s="23" t="s">
        <v>17</v>
      </c>
      <c r="B4" s="102" t="s">
        <v>111</v>
      </c>
      <c r="C4" s="24"/>
      <c r="D4" s="24">
        <v>13546</v>
      </c>
      <c r="E4" s="2">
        <v>196</v>
      </c>
      <c r="F4" s="25">
        <v>13742</v>
      </c>
      <c r="G4" s="25">
        <v>14887.21</v>
      </c>
      <c r="H4" s="2">
        <v>1715.25</v>
      </c>
      <c r="I4" s="2">
        <v>13171.96</v>
      </c>
      <c r="J4" s="2">
        <v>0</v>
      </c>
      <c r="K4" s="56">
        <v>13171.96</v>
      </c>
      <c r="L4" s="27"/>
      <c r="M4" s="26">
        <v>1145.17</v>
      </c>
      <c r="N4" s="57">
        <v>48.09</v>
      </c>
      <c r="O4" s="57">
        <v>22.9</v>
      </c>
      <c r="P4" s="57">
        <v>34.36</v>
      </c>
      <c r="Q4" s="57">
        <v>4.79</v>
      </c>
      <c r="R4" s="57">
        <v>30.35</v>
      </c>
      <c r="S4" s="57">
        <v>1004.68</v>
      </c>
      <c r="T4" s="57">
        <v>0</v>
      </c>
      <c r="U4" s="71">
        <v>1004.68</v>
      </c>
      <c r="V4" s="1"/>
      <c r="W4" s="1"/>
    </row>
    <row r="5" spans="1:23" customFormat="1" ht="18" customHeight="1" x14ac:dyDescent="0.25">
      <c r="A5" s="45"/>
      <c r="B5" s="3" t="s">
        <v>18</v>
      </c>
      <c r="C5" s="24"/>
      <c r="D5" s="24">
        <v>15051</v>
      </c>
      <c r="E5" s="2">
        <v>196</v>
      </c>
      <c r="F5" s="25">
        <v>15247</v>
      </c>
      <c r="G5" s="25">
        <v>16517.54</v>
      </c>
      <c r="H5" s="2">
        <v>1950.39</v>
      </c>
      <c r="I5" s="2">
        <v>14567.15</v>
      </c>
      <c r="J5" s="2">
        <v>0</v>
      </c>
      <c r="K5" s="56">
        <v>14567.15</v>
      </c>
      <c r="L5" s="27"/>
      <c r="M5" s="26">
        <v>1270.58</v>
      </c>
      <c r="N5" s="57">
        <v>53.38</v>
      </c>
      <c r="O5" s="57">
        <v>25.41</v>
      </c>
      <c r="P5" s="57">
        <v>38.119999999999997</v>
      </c>
      <c r="Q5" s="57">
        <v>8.93</v>
      </c>
      <c r="R5" s="57">
        <v>33.67</v>
      </c>
      <c r="S5" s="57">
        <v>1111.07</v>
      </c>
      <c r="T5" s="57">
        <v>0</v>
      </c>
      <c r="U5" s="58">
        <v>1111.07</v>
      </c>
      <c r="V5" s="1"/>
      <c r="W5" s="1"/>
    </row>
    <row r="6" spans="1:23" customFormat="1" x14ac:dyDescent="0.25">
      <c r="A6" s="28"/>
      <c r="B6" s="3" t="s">
        <v>19</v>
      </c>
      <c r="C6" s="24">
        <v>73</v>
      </c>
      <c r="D6" s="24">
        <v>15124</v>
      </c>
      <c r="E6" s="2">
        <v>196</v>
      </c>
      <c r="F6" s="25">
        <v>15320</v>
      </c>
      <c r="G6" s="25">
        <v>16596.71</v>
      </c>
      <c r="H6" s="2">
        <v>1961.65</v>
      </c>
      <c r="I6" s="2">
        <v>14635.06</v>
      </c>
      <c r="J6" s="2">
        <v>0</v>
      </c>
      <c r="K6" s="56">
        <v>14635.06</v>
      </c>
      <c r="L6" s="27"/>
      <c r="M6" s="26">
        <v>1276.67</v>
      </c>
      <c r="N6" s="57">
        <v>53.63</v>
      </c>
      <c r="O6" s="57">
        <v>25.53</v>
      </c>
      <c r="P6" s="57">
        <v>38.299999999999997</v>
      </c>
      <c r="Q6" s="57">
        <v>9.1300000000000008</v>
      </c>
      <c r="R6" s="57">
        <v>33.83</v>
      </c>
      <c r="S6" s="57">
        <v>1116.25</v>
      </c>
      <c r="T6" s="57">
        <v>0</v>
      </c>
      <c r="U6" s="58">
        <v>1116.25</v>
      </c>
      <c r="V6" s="1"/>
      <c r="W6" s="1"/>
    </row>
    <row r="7" spans="1:23" customFormat="1" x14ac:dyDescent="0.25">
      <c r="A7" s="28"/>
      <c r="B7" s="3" t="s">
        <v>20</v>
      </c>
      <c r="C7" s="24">
        <v>73</v>
      </c>
      <c r="D7" s="24">
        <v>15197</v>
      </c>
      <c r="E7" s="2">
        <v>196</v>
      </c>
      <c r="F7" s="25">
        <v>15393</v>
      </c>
      <c r="G7" s="25">
        <v>16675.75</v>
      </c>
      <c r="H7" s="2">
        <v>1973.16</v>
      </c>
      <c r="I7" s="2">
        <v>14702.59</v>
      </c>
      <c r="J7" s="2">
        <v>0</v>
      </c>
      <c r="K7" s="56">
        <v>14702.59</v>
      </c>
      <c r="L7" s="27"/>
      <c r="M7" s="26">
        <v>1282.75</v>
      </c>
      <c r="N7" s="57">
        <v>53.89</v>
      </c>
      <c r="O7" s="57">
        <v>25.66</v>
      </c>
      <c r="P7" s="57">
        <v>38.479999999999997</v>
      </c>
      <c r="Q7" s="57">
        <v>9.33</v>
      </c>
      <c r="R7" s="57">
        <v>33.99</v>
      </c>
      <c r="S7" s="57">
        <v>1121.4000000000001</v>
      </c>
      <c r="T7" s="57">
        <v>0</v>
      </c>
      <c r="U7" s="58">
        <v>1121.4000000000001</v>
      </c>
      <c r="V7" s="1"/>
      <c r="W7" s="1"/>
    </row>
    <row r="8" spans="1:23" customFormat="1" x14ac:dyDescent="0.25">
      <c r="A8" s="28"/>
      <c r="B8" s="3" t="s">
        <v>21</v>
      </c>
      <c r="C8" s="24">
        <v>73</v>
      </c>
      <c r="D8" s="24">
        <v>15270</v>
      </c>
      <c r="E8" s="2">
        <v>196</v>
      </c>
      <c r="F8" s="25">
        <v>15466</v>
      </c>
      <c r="G8" s="25">
        <v>16754.79</v>
      </c>
      <c r="H8" s="2">
        <v>1984.42</v>
      </c>
      <c r="I8" s="2">
        <v>14770.37</v>
      </c>
      <c r="J8" s="2">
        <v>0</v>
      </c>
      <c r="K8" s="56">
        <v>14770.37</v>
      </c>
      <c r="L8" s="27"/>
      <c r="M8" s="26">
        <v>1288.83</v>
      </c>
      <c r="N8" s="57">
        <v>54.14</v>
      </c>
      <c r="O8" s="57">
        <v>25.78</v>
      </c>
      <c r="P8" s="57">
        <v>38.659999999999997</v>
      </c>
      <c r="Q8" s="57">
        <v>9.5299999999999994</v>
      </c>
      <c r="R8" s="57">
        <v>34.15</v>
      </c>
      <c r="S8" s="57">
        <v>1126.57</v>
      </c>
      <c r="T8" s="57">
        <v>0</v>
      </c>
      <c r="U8" s="58">
        <v>1126.57</v>
      </c>
      <c r="V8" s="1"/>
      <c r="W8" s="1"/>
    </row>
    <row r="9" spans="1:23" customFormat="1" x14ac:dyDescent="0.25">
      <c r="A9" s="28"/>
      <c r="B9" s="3" t="s">
        <v>22</v>
      </c>
      <c r="C9" s="24">
        <v>73</v>
      </c>
      <c r="D9" s="24">
        <v>15343</v>
      </c>
      <c r="E9" s="2">
        <v>196</v>
      </c>
      <c r="F9" s="25">
        <v>15539</v>
      </c>
      <c r="G9" s="25">
        <v>16833.96</v>
      </c>
      <c r="H9" s="2">
        <v>1995.8</v>
      </c>
      <c r="I9" s="2">
        <v>14838.16</v>
      </c>
      <c r="J9" s="2">
        <v>0</v>
      </c>
      <c r="K9" s="56">
        <v>14838.16</v>
      </c>
      <c r="L9" s="27"/>
      <c r="M9" s="26">
        <v>1294.92</v>
      </c>
      <c r="N9" s="57">
        <v>54.39</v>
      </c>
      <c r="O9" s="57">
        <v>25.9</v>
      </c>
      <c r="P9" s="57">
        <v>38.85</v>
      </c>
      <c r="Q9" s="57">
        <v>9.73</v>
      </c>
      <c r="R9" s="57">
        <v>34.32</v>
      </c>
      <c r="S9" s="57">
        <v>1131.73</v>
      </c>
      <c r="T9" s="57">
        <v>0</v>
      </c>
      <c r="U9" s="58">
        <v>1131.73</v>
      </c>
      <c r="V9" s="1"/>
      <c r="W9" s="1"/>
    </row>
    <row r="10" spans="1:23" customFormat="1" x14ac:dyDescent="0.25">
      <c r="A10" s="28"/>
      <c r="B10" s="3" t="s">
        <v>23</v>
      </c>
      <c r="C10" s="24">
        <v>75</v>
      </c>
      <c r="D10" s="24">
        <v>15418</v>
      </c>
      <c r="E10" s="2">
        <v>196</v>
      </c>
      <c r="F10" s="25">
        <v>15614</v>
      </c>
      <c r="G10" s="25">
        <v>16915.21</v>
      </c>
      <c r="H10" s="2">
        <v>2007.36</v>
      </c>
      <c r="I10" s="2">
        <v>14907.85</v>
      </c>
      <c r="J10" s="2">
        <v>0</v>
      </c>
      <c r="K10" s="56">
        <v>14907.85</v>
      </c>
      <c r="L10" s="27"/>
      <c r="M10" s="26">
        <v>1301.17</v>
      </c>
      <c r="N10" s="57">
        <v>54.64</v>
      </c>
      <c r="O10" s="57">
        <v>26.02</v>
      </c>
      <c r="P10" s="57">
        <v>39.04</v>
      </c>
      <c r="Q10" s="57">
        <v>9.94</v>
      </c>
      <c r="R10" s="57">
        <v>34.479999999999997</v>
      </c>
      <c r="S10" s="57">
        <v>1137.05</v>
      </c>
      <c r="T10" s="57">
        <v>0</v>
      </c>
      <c r="U10" s="58">
        <v>1137.05</v>
      </c>
      <c r="V10" s="1"/>
      <c r="W10" s="1"/>
    </row>
    <row r="11" spans="1:23" customFormat="1" x14ac:dyDescent="0.25">
      <c r="A11" s="28"/>
      <c r="B11" s="3" t="s">
        <v>24</v>
      </c>
      <c r="C11" s="24">
        <v>93</v>
      </c>
      <c r="D11" s="24">
        <v>15511</v>
      </c>
      <c r="E11" s="2">
        <v>196.99</v>
      </c>
      <c r="F11" s="25">
        <v>15707.99</v>
      </c>
      <c r="G11" s="25">
        <v>17017</v>
      </c>
      <c r="H11" s="2">
        <v>2022.17</v>
      </c>
      <c r="I11" s="2">
        <v>14994.83</v>
      </c>
      <c r="J11" s="2">
        <v>0</v>
      </c>
      <c r="K11" s="56">
        <v>14994.83</v>
      </c>
      <c r="L11" s="27"/>
      <c r="M11" s="26">
        <v>1309</v>
      </c>
      <c r="N11" s="57">
        <v>54.98</v>
      </c>
      <c r="O11" s="57">
        <v>26.18</v>
      </c>
      <c r="P11" s="57">
        <v>39.270000000000003</v>
      </c>
      <c r="Q11" s="57">
        <v>10.199999999999999</v>
      </c>
      <c r="R11" s="57">
        <v>34.69</v>
      </c>
      <c r="S11" s="57">
        <v>1143.68</v>
      </c>
      <c r="T11" s="57">
        <v>0</v>
      </c>
      <c r="U11" s="58">
        <v>1143.68</v>
      </c>
      <c r="V11" s="1"/>
    </row>
    <row r="12" spans="1:23" customFormat="1" x14ac:dyDescent="0.25">
      <c r="A12" s="28"/>
      <c r="B12" s="3" t="s">
        <v>25</v>
      </c>
      <c r="C12" s="24">
        <v>162</v>
      </c>
      <c r="D12" s="24">
        <v>15673</v>
      </c>
      <c r="E12" s="2">
        <v>199.05</v>
      </c>
      <c r="F12" s="25">
        <v>15872.05</v>
      </c>
      <c r="G12" s="25">
        <v>17194.71</v>
      </c>
      <c r="H12" s="2">
        <v>2047.91</v>
      </c>
      <c r="I12" s="2">
        <v>15146.8</v>
      </c>
      <c r="J12" s="2">
        <v>0</v>
      </c>
      <c r="K12" s="56">
        <v>15146.8</v>
      </c>
      <c r="L12" s="27"/>
      <c r="M12" s="26">
        <v>1322.67</v>
      </c>
      <c r="N12" s="57">
        <v>55.57</v>
      </c>
      <c r="O12" s="57">
        <v>26.45</v>
      </c>
      <c r="P12" s="57">
        <v>39.68</v>
      </c>
      <c r="Q12" s="57">
        <v>10.65</v>
      </c>
      <c r="R12" s="57">
        <v>35.049999999999997</v>
      </c>
      <c r="S12" s="57">
        <v>1155.27</v>
      </c>
      <c r="T12" s="57">
        <v>0</v>
      </c>
      <c r="U12" s="58">
        <v>1155.27</v>
      </c>
      <c r="V12" s="1"/>
    </row>
    <row r="13" spans="1:23" customFormat="1" x14ac:dyDescent="0.25">
      <c r="A13" s="28"/>
      <c r="B13" s="3" t="s">
        <v>26</v>
      </c>
      <c r="C13" s="24">
        <v>302</v>
      </c>
      <c r="D13" s="24">
        <v>15975</v>
      </c>
      <c r="E13" s="2">
        <v>202.88</v>
      </c>
      <c r="F13" s="25">
        <v>16177.88</v>
      </c>
      <c r="G13" s="25">
        <v>17526.080000000002</v>
      </c>
      <c r="H13" s="2">
        <v>2095.31</v>
      </c>
      <c r="I13" s="2">
        <v>15430.77</v>
      </c>
      <c r="J13" s="2">
        <v>0</v>
      </c>
      <c r="K13" s="56">
        <v>15430.77</v>
      </c>
      <c r="L13" s="27"/>
      <c r="M13" s="26">
        <v>1348.16</v>
      </c>
      <c r="N13" s="57">
        <v>56.62</v>
      </c>
      <c r="O13" s="57">
        <v>26.96</v>
      </c>
      <c r="P13" s="57">
        <v>40.44</v>
      </c>
      <c r="Q13" s="57">
        <v>11.49</v>
      </c>
      <c r="R13" s="57">
        <v>35.729999999999997</v>
      </c>
      <c r="S13" s="57">
        <v>1176.92</v>
      </c>
      <c r="T13" s="57">
        <v>0</v>
      </c>
      <c r="U13" s="58">
        <v>1176.92</v>
      </c>
      <c r="V13" s="1"/>
    </row>
    <row r="14" spans="1:23" customFormat="1" x14ac:dyDescent="0.25">
      <c r="A14" s="28"/>
      <c r="B14" s="3" t="s">
        <v>27</v>
      </c>
      <c r="C14" s="24">
        <v>302</v>
      </c>
      <c r="D14" s="24">
        <v>16277</v>
      </c>
      <c r="E14" s="2">
        <v>206.72</v>
      </c>
      <c r="F14" s="25">
        <v>16483.72</v>
      </c>
      <c r="G14" s="25">
        <v>17857.32</v>
      </c>
      <c r="H14" s="2">
        <v>2143.34</v>
      </c>
      <c r="I14" s="2">
        <v>15713.98</v>
      </c>
      <c r="J14" s="2">
        <v>0</v>
      </c>
      <c r="K14" s="56">
        <v>15713.98</v>
      </c>
      <c r="L14" s="27"/>
      <c r="M14" s="26">
        <v>1373.64</v>
      </c>
      <c r="N14" s="57">
        <v>57.71</v>
      </c>
      <c r="O14" s="57">
        <v>27.47</v>
      </c>
      <c r="P14" s="57">
        <v>41.21</v>
      </c>
      <c r="Q14" s="57">
        <v>12.33</v>
      </c>
      <c r="R14" s="57">
        <v>36.4</v>
      </c>
      <c r="S14" s="57">
        <v>1198.52</v>
      </c>
      <c r="T14" s="57">
        <v>0</v>
      </c>
      <c r="U14" s="58">
        <v>1198.52</v>
      </c>
      <c r="V14" s="1"/>
    </row>
    <row r="15" spans="1:23" customFormat="1" x14ac:dyDescent="0.25">
      <c r="A15" s="28"/>
      <c r="B15" s="3" t="s">
        <v>28</v>
      </c>
      <c r="C15" s="24">
        <v>302</v>
      </c>
      <c r="D15" s="24">
        <v>16579</v>
      </c>
      <c r="E15" s="2">
        <v>210.55</v>
      </c>
      <c r="F15" s="25">
        <v>16789.55</v>
      </c>
      <c r="G15" s="25">
        <v>18188.689999999999</v>
      </c>
      <c r="H15" s="2">
        <v>2190.73</v>
      </c>
      <c r="I15" s="2">
        <v>15997.96</v>
      </c>
      <c r="J15" s="2">
        <v>0</v>
      </c>
      <c r="K15" s="56">
        <v>15997.96</v>
      </c>
      <c r="L15" s="27"/>
      <c r="M15" s="26">
        <v>1399.13</v>
      </c>
      <c r="N15" s="57">
        <v>58.76</v>
      </c>
      <c r="O15" s="57">
        <v>27.98</v>
      </c>
      <c r="P15" s="57">
        <v>41.97</v>
      </c>
      <c r="Q15" s="57">
        <v>13.17</v>
      </c>
      <c r="R15" s="57">
        <v>37.08</v>
      </c>
      <c r="S15" s="57">
        <v>1220.17</v>
      </c>
      <c r="T15" s="57">
        <v>0</v>
      </c>
      <c r="U15" s="58">
        <v>1220.17</v>
      </c>
      <c r="V15" s="1"/>
    </row>
    <row r="16" spans="1:23" customFormat="1" x14ac:dyDescent="0.25">
      <c r="A16" s="28"/>
      <c r="B16" s="3" t="s">
        <v>29</v>
      </c>
      <c r="C16" s="24">
        <v>302</v>
      </c>
      <c r="D16" s="24">
        <v>16881</v>
      </c>
      <c r="E16" s="2">
        <v>214.39</v>
      </c>
      <c r="F16" s="25">
        <v>17095.39</v>
      </c>
      <c r="G16" s="25">
        <v>18520.060000000001</v>
      </c>
      <c r="H16" s="2">
        <v>2238.7600000000002</v>
      </c>
      <c r="I16" s="2">
        <v>16281.3</v>
      </c>
      <c r="J16" s="2">
        <v>0</v>
      </c>
      <c r="K16" s="56">
        <v>16281.3</v>
      </c>
      <c r="L16" s="27"/>
      <c r="M16" s="26">
        <v>1424.62</v>
      </c>
      <c r="N16" s="57">
        <v>59.85</v>
      </c>
      <c r="O16" s="57">
        <v>28.49</v>
      </c>
      <c r="P16" s="57">
        <v>42.74</v>
      </c>
      <c r="Q16" s="57">
        <v>14.01</v>
      </c>
      <c r="R16" s="57">
        <v>37.75</v>
      </c>
      <c r="S16" s="57">
        <v>1241.78</v>
      </c>
      <c r="T16" s="57">
        <v>0</v>
      </c>
      <c r="U16" s="58">
        <v>1241.78</v>
      </c>
      <c r="V16" s="1"/>
    </row>
    <row r="17" spans="1:23" customFormat="1" ht="15.75" thickBot="1" x14ac:dyDescent="0.3">
      <c r="A17" s="29"/>
      <c r="B17" s="6" t="s">
        <v>30</v>
      </c>
      <c r="C17" s="30">
        <v>302</v>
      </c>
      <c r="D17" s="30">
        <v>17183</v>
      </c>
      <c r="E17" s="31">
        <v>218.22</v>
      </c>
      <c r="F17" s="31">
        <v>17401.22</v>
      </c>
      <c r="G17" s="31">
        <v>18851.3</v>
      </c>
      <c r="H17" s="7">
        <v>2286.15</v>
      </c>
      <c r="I17" s="7">
        <v>16565.150000000001</v>
      </c>
      <c r="J17" s="7">
        <v>0</v>
      </c>
      <c r="K17" s="60">
        <v>16565.150000000001</v>
      </c>
      <c r="L17" s="61"/>
      <c r="M17" s="32">
        <v>1450.1</v>
      </c>
      <c r="N17" s="62">
        <v>60.9</v>
      </c>
      <c r="O17" s="62">
        <v>29</v>
      </c>
      <c r="P17" s="62">
        <v>43.5</v>
      </c>
      <c r="Q17" s="62">
        <v>14.85</v>
      </c>
      <c r="R17" s="62">
        <v>38.43</v>
      </c>
      <c r="S17" s="32">
        <v>1263.42</v>
      </c>
      <c r="T17" s="62">
        <v>0</v>
      </c>
      <c r="U17" s="64">
        <v>1263.42</v>
      </c>
      <c r="V17" s="1"/>
    </row>
    <row r="18" spans="1:23" customFormat="1" ht="24.75" customHeight="1" thickBot="1" x14ac:dyDescent="0.3">
      <c r="A18" s="23" t="s">
        <v>31</v>
      </c>
      <c r="B18" s="102" t="s">
        <v>111</v>
      </c>
      <c r="C18" s="24"/>
      <c r="D18" s="24">
        <v>13598</v>
      </c>
      <c r="E18" s="2">
        <v>196</v>
      </c>
      <c r="F18" s="25">
        <v>13794</v>
      </c>
      <c r="G18" s="25">
        <v>14943.5</v>
      </c>
      <c r="H18" s="2">
        <v>1723.73</v>
      </c>
      <c r="I18" s="2">
        <v>13219.77</v>
      </c>
      <c r="J18" s="2">
        <v>0</v>
      </c>
      <c r="K18" s="56">
        <v>13219.77</v>
      </c>
      <c r="L18" s="27"/>
      <c r="M18" s="26">
        <v>1149.5</v>
      </c>
      <c r="N18" s="57">
        <v>48.3</v>
      </c>
      <c r="O18" s="57">
        <v>22.99</v>
      </c>
      <c r="P18" s="57">
        <v>34.49</v>
      </c>
      <c r="Q18" s="57">
        <v>4.93</v>
      </c>
      <c r="R18" s="57">
        <v>30.46</v>
      </c>
      <c r="S18" s="57">
        <v>1008.33</v>
      </c>
      <c r="T18" s="57">
        <v>0</v>
      </c>
      <c r="U18" s="58">
        <v>1008.33</v>
      </c>
      <c r="V18" s="1"/>
      <c r="W18" s="1"/>
    </row>
    <row r="19" spans="1:23" customFormat="1" x14ac:dyDescent="0.25">
      <c r="A19" s="45"/>
      <c r="B19" s="3" t="s">
        <v>18</v>
      </c>
      <c r="C19" s="24"/>
      <c r="D19" s="24">
        <v>15109</v>
      </c>
      <c r="E19" s="2">
        <v>196</v>
      </c>
      <c r="F19" s="25">
        <v>15305</v>
      </c>
      <c r="G19" s="25">
        <v>16580.46</v>
      </c>
      <c r="H19" s="2">
        <v>1959</v>
      </c>
      <c r="I19" s="2">
        <v>14621.46</v>
      </c>
      <c r="J19" s="2">
        <v>0</v>
      </c>
      <c r="K19" s="56">
        <v>14621.46</v>
      </c>
      <c r="L19" s="27"/>
      <c r="M19" s="26">
        <v>1275.42</v>
      </c>
      <c r="N19" s="57">
        <v>53.55</v>
      </c>
      <c r="O19" s="57">
        <v>25.51</v>
      </c>
      <c r="P19" s="57">
        <v>38.26</v>
      </c>
      <c r="Q19" s="57">
        <v>9.09</v>
      </c>
      <c r="R19" s="57">
        <v>33.799999999999997</v>
      </c>
      <c r="S19" s="57">
        <v>1115.21</v>
      </c>
      <c r="T19" s="57">
        <v>0</v>
      </c>
      <c r="U19" s="58">
        <v>1115.21</v>
      </c>
      <c r="V19" s="1"/>
    </row>
    <row r="20" spans="1:23" customFormat="1" x14ac:dyDescent="0.25">
      <c r="A20" s="28"/>
      <c r="B20" s="3" t="s">
        <v>19</v>
      </c>
      <c r="C20" s="24">
        <v>92</v>
      </c>
      <c r="D20" s="24">
        <v>15201</v>
      </c>
      <c r="E20" s="2">
        <v>196</v>
      </c>
      <c r="F20" s="25">
        <v>15397</v>
      </c>
      <c r="G20" s="25">
        <v>16680.04</v>
      </c>
      <c r="H20" s="2">
        <v>1973.51</v>
      </c>
      <c r="I20" s="2">
        <v>14706.53</v>
      </c>
      <c r="J20" s="2">
        <v>0</v>
      </c>
      <c r="K20" s="56">
        <v>14706.53</v>
      </c>
      <c r="L20" s="27"/>
      <c r="M20" s="26">
        <v>1283.08</v>
      </c>
      <c r="N20" s="57">
        <v>53.89</v>
      </c>
      <c r="O20" s="57">
        <v>25.66</v>
      </c>
      <c r="P20" s="57">
        <v>38.49</v>
      </c>
      <c r="Q20" s="57">
        <v>9.34</v>
      </c>
      <c r="R20" s="57">
        <v>34</v>
      </c>
      <c r="S20" s="57">
        <v>1121.7</v>
      </c>
      <c r="T20" s="57">
        <v>0</v>
      </c>
      <c r="U20" s="58">
        <v>1121.7</v>
      </c>
      <c r="V20" s="1"/>
    </row>
    <row r="21" spans="1:23" customFormat="1" x14ac:dyDescent="0.25">
      <c r="A21" s="28"/>
      <c r="B21" s="3" t="s">
        <v>20</v>
      </c>
      <c r="C21" s="24">
        <v>92</v>
      </c>
      <c r="D21" s="24">
        <v>15293</v>
      </c>
      <c r="E21" s="2">
        <v>196</v>
      </c>
      <c r="F21" s="25">
        <v>15489</v>
      </c>
      <c r="G21" s="25">
        <v>16779.75</v>
      </c>
      <c r="H21" s="2">
        <v>1988.01</v>
      </c>
      <c r="I21" s="2">
        <v>14791.74</v>
      </c>
      <c r="J21" s="2">
        <v>0</v>
      </c>
      <c r="K21" s="56">
        <v>14791.74</v>
      </c>
      <c r="L21" s="27"/>
      <c r="M21" s="26">
        <v>1290.75</v>
      </c>
      <c r="N21" s="57">
        <v>54.22</v>
      </c>
      <c r="O21" s="57">
        <v>25.82</v>
      </c>
      <c r="P21" s="57">
        <v>38.72</v>
      </c>
      <c r="Q21" s="57">
        <v>9.59</v>
      </c>
      <c r="R21" s="57">
        <v>34.200000000000003</v>
      </c>
      <c r="S21" s="57">
        <v>1128.2</v>
      </c>
      <c r="T21" s="57">
        <v>0</v>
      </c>
      <c r="U21" s="58">
        <v>1128.2</v>
      </c>
      <c r="V21" s="1"/>
    </row>
    <row r="22" spans="1:23" customFormat="1" x14ac:dyDescent="0.25">
      <c r="A22" s="28"/>
      <c r="B22" s="3" t="s">
        <v>21</v>
      </c>
      <c r="C22" s="24">
        <v>92</v>
      </c>
      <c r="D22" s="24">
        <v>15385</v>
      </c>
      <c r="E22" s="2">
        <v>196</v>
      </c>
      <c r="F22" s="25">
        <v>15581</v>
      </c>
      <c r="G22" s="25">
        <v>16879.46</v>
      </c>
      <c r="H22" s="2">
        <v>2002.13</v>
      </c>
      <c r="I22" s="2">
        <v>14877.33</v>
      </c>
      <c r="J22" s="2">
        <v>0</v>
      </c>
      <c r="K22" s="56">
        <v>14877.33</v>
      </c>
      <c r="L22" s="27"/>
      <c r="M22" s="26">
        <v>1298.42</v>
      </c>
      <c r="N22" s="57">
        <v>54.52</v>
      </c>
      <c r="O22" s="57">
        <v>25.97</v>
      </c>
      <c r="P22" s="57">
        <v>38.950000000000003</v>
      </c>
      <c r="Q22" s="57">
        <v>9.85</v>
      </c>
      <c r="R22" s="57">
        <v>34.409999999999997</v>
      </c>
      <c r="S22" s="57">
        <v>1134.72</v>
      </c>
      <c r="T22" s="57">
        <v>0</v>
      </c>
      <c r="U22" s="58">
        <v>1134.72</v>
      </c>
      <c r="V22" s="1"/>
    </row>
    <row r="23" spans="1:23" customFormat="1" x14ac:dyDescent="0.25">
      <c r="A23" s="28"/>
      <c r="B23" s="3" t="s">
        <v>22</v>
      </c>
      <c r="C23" s="24">
        <v>111</v>
      </c>
      <c r="D23" s="24">
        <v>15496</v>
      </c>
      <c r="E23" s="2">
        <v>196.8</v>
      </c>
      <c r="F23" s="25">
        <v>15692.8</v>
      </c>
      <c r="G23" s="25">
        <v>17000.490000000002</v>
      </c>
      <c r="H23" s="2">
        <v>2019.78</v>
      </c>
      <c r="I23" s="2">
        <v>14980.71</v>
      </c>
      <c r="J23" s="2">
        <v>0</v>
      </c>
      <c r="K23" s="56">
        <v>14980.71</v>
      </c>
      <c r="L23" s="27"/>
      <c r="M23" s="26">
        <v>1307.73</v>
      </c>
      <c r="N23" s="57">
        <v>54.94</v>
      </c>
      <c r="O23" s="57">
        <v>26.15</v>
      </c>
      <c r="P23" s="57">
        <v>39.229999999999997</v>
      </c>
      <c r="Q23" s="57">
        <v>10.15</v>
      </c>
      <c r="R23" s="57">
        <v>34.65</v>
      </c>
      <c r="S23" s="57">
        <v>1142.6099999999999</v>
      </c>
      <c r="T23" s="57">
        <v>0</v>
      </c>
      <c r="U23" s="58">
        <v>1142.6099999999999</v>
      </c>
      <c r="V23" s="1"/>
    </row>
    <row r="24" spans="1:23" customFormat="1" x14ac:dyDescent="0.25">
      <c r="A24" s="28"/>
      <c r="B24" s="3" t="s">
        <v>23</v>
      </c>
      <c r="C24" s="24">
        <v>185</v>
      </c>
      <c r="D24" s="24">
        <v>15681</v>
      </c>
      <c r="E24" s="2">
        <v>199.15</v>
      </c>
      <c r="F24" s="25">
        <v>15880.15</v>
      </c>
      <c r="G24" s="25">
        <v>17203.55</v>
      </c>
      <c r="H24" s="2">
        <v>2048.86</v>
      </c>
      <c r="I24" s="2">
        <v>15154.69</v>
      </c>
      <c r="J24" s="2">
        <v>0</v>
      </c>
      <c r="K24" s="56">
        <v>15154.69</v>
      </c>
      <c r="L24" s="27"/>
      <c r="M24" s="26">
        <v>1323.35</v>
      </c>
      <c r="N24" s="57">
        <v>55.57</v>
      </c>
      <c r="O24" s="57">
        <v>26.47</v>
      </c>
      <c r="P24" s="57">
        <v>39.700000000000003</v>
      </c>
      <c r="Q24" s="57">
        <v>10.67</v>
      </c>
      <c r="R24" s="57">
        <v>35.07</v>
      </c>
      <c r="S24" s="57">
        <v>1155.8699999999999</v>
      </c>
      <c r="T24" s="57">
        <v>0</v>
      </c>
      <c r="U24" s="58">
        <v>1155.8699999999999</v>
      </c>
      <c r="V24" s="1"/>
    </row>
    <row r="25" spans="1:23" customFormat="1" x14ac:dyDescent="0.25">
      <c r="A25" s="28"/>
      <c r="B25" s="3" t="s">
        <v>24</v>
      </c>
      <c r="C25" s="24">
        <v>379</v>
      </c>
      <c r="D25" s="24">
        <v>16060</v>
      </c>
      <c r="E25" s="2">
        <v>203.96</v>
      </c>
      <c r="F25" s="25">
        <v>16263.96</v>
      </c>
      <c r="G25" s="25">
        <v>17619.29</v>
      </c>
      <c r="H25" s="2">
        <v>2108.77</v>
      </c>
      <c r="I25" s="2">
        <v>15510.52</v>
      </c>
      <c r="J25" s="2">
        <v>0</v>
      </c>
      <c r="K25" s="56">
        <v>15510.52</v>
      </c>
      <c r="L25" s="27"/>
      <c r="M25" s="26">
        <v>1355.33</v>
      </c>
      <c r="N25" s="57">
        <v>56.91</v>
      </c>
      <c r="O25" s="57">
        <v>27.11</v>
      </c>
      <c r="P25" s="57">
        <v>40.659999999999997</v>
      </c>
      <c r="Q25" s="57">
        <v>11.73</v>
      </c>
      <c r="R25" s="57">
        <v>35.92</v>
      </c>
      <c r="S25" s="57">
        <v>1183</v>
      </c>
      <c r="T25" s="57">
        <v>0</v>
      </c>
      <c r="U25" s="58">
        <v>1183</v>
      </c>
      <c r="V25" s="1"/>
    </row>
    <row r="26" spans="1:23" customFormat="1" x14ac:dyDescent="0.25">
      <c r="A26" s="28"/>
      <c r="B26" s="3" t="s">
        <v>25</v>
      </c>
      <c r="C26" s="24">
        <v>379</v>
      </c>
      <c r="D26" s="24">
        <v>16439</v>
      </c>
      <c r="E26" s="2">
        <v>208.78</v>
      </c>
      <c r="F26" s="25">
        <v>16647.78</v>
      </c>
      <c r="G26" s="25">
        <v>18035.16</v>
      </c>
      <c r="H26" s="2">
        <v>2168.56</v>
      </c>
      <c r="I26" s="2">
        <v>15866.6</v>
      </c>
      <c r="J26" s="2">
        <v>0</v>
      </c>
      <c r="K26" s="56">
        <v>15866.6</v>
      </c>
      <c r="L26" s="27"/>
      <c r="M26" s="26">
        <v>1387.32</v>
      </c>
      <c r="N26" s="57">
        <v>58.25</v>
      </c>
      <c r="O26" s="57">
        <v>27.75</v>
      </c>
      <c r="P26" s="57">
        <v>41.62</v>
      </c>
      <c r="Q26" s="57">
        <v>12.78</v>
      </c>
      <c r="R26" s="57">
        <v>36.76</v>
      </c>
      <c r="S26" s="57">
        <v>1210.1600000000001</v>
      </c>
      <c r="T26" s="57">
        <v>0</v>
      </c>
      <c r="U26" s="58">
        <v>1210.1600000000001</v>
      </c>
      <c r="V26" s="1"/>
    </row>
    <row r="27" spans="1:23" customFormat="1" x14ac:dyDescent="0.25">
      <c r="A27" s="28"/>
      <c r="B27" s="3" t="s">
        <v>26</v>
      </c>
      <c r="C27" s="24">
        <v>379</v>
      </c>
      <c r="D27" s="24">
        <v>16818</v>
      </c>
      <c r="E27" s="2">
        <v>213.59</v>
      </c>
      <c r="F27" s="25">
        <v>17031.59</v>
      </c>
      <c r="G27" s="25">
        <v>18450.900000000001</v>
      </c>
      <c r="H27" s="2">
        <v>2228.6</v>
      </c>
      <c r="I27" s="2">
        <v>16222.3</v>
      </c>
      <c r="J27" s="2">
        <v>0</v>
      </c>
      <c r="K27" s="56">
        <v>16222.3</v>
      </c>
      <c r="L27" s="27"/>
      <c r="M27" s="26">
        <v>1419.3</v>
      </c>
      <c r="N27" s="57">
        <v>59.6</v>
      </c>
      <c r="O27" s="57">
        <v>28.39</v>
      </c>
      <c r="P27" s="57">
        <v>42.58</v>
      </c>
      <c r="Q27" s="57">
        <v>13.84</v>
      </c>
      <c r="R27" s="57">
        <v>37.61</v>
      </c>
      <c r="S27" s="57">
        <v>1237.28</v>
      </c>
      <c r="T27" s="57">
        <v>0</v>
      </c>
      <c r="U27" s="58">
        <v>1237.28</v>
      </c>
      <c r="V27" s="1"/>
    </row>
    <row r="28" spans="1:23" customFormat="1" x14ac:dyDescent="0.25">
      <c r="A28" s="28"/>
      <c r="B28" s="3" t="s">
        <v>27</v>
      </c>
      <c r="C28" s="24">
        <v>379</v>
      </c>
      <c r="D28" s="24">
        <v>17197</v>
      </c>
      <c r="E28" s="2">
        <v>218.4</v>
      </c>
      <c r="F28" s="25">
        <v>17415.400000000001</v>
      </c>
      <c r="G28" s="25">
        <v>18866.64</v>
      </c>
      <c r="H28" s="2">
        <v>2288.39</v>
      </c>
      <c r="I28" s="2">
        <v>16578.25</v>
      </c>
      <c r="J28" s="2">
        <v>0</v>
      </c>
      <c r="K28" s="56">
        <v>16578.25</v>
      </c>
      <c r="L28" s="27"/>
      <c r="M28" s="26">
        <v>1451.28</v>
      </c>
      <c r="N28" s="57">
        <v>60.94</v>
      </c>
      <c r="O28" s="57">
        <v>29.03</v>
      </c>
      <c r="P28" s="57">
        <v>43.54</v>
      </c>
      <c r="Q28" s="57">
        <v>14.89</v>
      </c>
      <c r="R28" s="57">
        <v>38.46</v>
      </c>
      <c r="S28" s="57">
        <v>1264.42</v>
      </c>
      <c r="T28" s="57">
        <v>0</v>
      </c>
      <c r="U28" s="58">
        <v>1264.42</v>
      </c>
      <c r="V28" s="1"/>
    </row>
    <row r="29" spans="1:23" customFormat="1" x14ac:dyDescent="0.25">
      <c r="A29" s="28"/>
      <c r="B29" s="3" t="s">
        <v>28</v>
      </c>
      <c r="C29" s="24">
        <v>379</v>
      </c>
      <c r="D29" s="24">
        <v>17576</v>
      </c>
      <c r="E29" s="2">
        <v>223.22</v>
      </c>
      <c r="F29" s="25">
        <v>17799.22</v>
      </c>
      <c r="G29" s="25">
        <v>19282.509999999998</v>
      </c>
      <c r="H29" s="2">
        <v>2348.4299999999998</v>
      </c>
      <c r="I29" s="2">
        <v>16934.080000000002</v>
      </c>
      <c r="J29" s="2">
        <v>0</v>
      </c>
      <c r="K29" s="56">
        <v>16934.080000000002</v>
      </c>
      <c r="L29" s="27"/>
      <c r="M29" s="26">
        <v>1483.27</v>
      </c>
      <c r="N29" s="57">
        <v>62.29</v>
      </c>
      <c r="O29" s="57">
        <v>29.67</v>
      </c>
      <c r="P29" s="57">
        <v>44.5</v>
      </c>
      <c r="Q29" s="57">
        <v>15.95</v>
      </c>
      <c r="R29" s="57">
        <v>39.31</v>
      </c>
      <c r="S29" s="57">
        <v>1291.55</v>
      </c>
      <c r="T29" s="57">
        <v>0</v>
      </c>
      <c r="U29" s="58">
        <v>1291.55</v>
      </c>
      <c r="V29" s="1"/>
    </row>
    <row r="30" spans="1:23" customFormat="1" x14ac:dyDescent="0.25">
      <c r="A30" s="28"/>
      <c r="B30" s="3" t="s">
        <v>29</v>
      </c>
      <c r="C30" s="24">
        <v>391</v>
      </c>
      <c r="D30" s="24">
        <v>17967</v>
      </c>
      <c r="E30" s="2">
        <v>228.18</v>
      </c>
      <c r="F30" s="25">
        <v>18195.18</v>
      </c>
      <c r="G30" s="25">
        <v>19711.509999999998</v>
      </c>
      <c r="H30" s="2">
        <v>2414.3200000000002</v>
      </c>
      <c r="I30" s="2">
        <v>17297.189999999999</v>
      </c>
      <c r="J30" s="2">
        <v>0</v>
      </c>
      <c r="K30" s="56">
        <v>17297.189999999999</v>
      </c>
      <c r="L30" s="27"/>
      <c r="M30" s="26">
        <v>1516.27</v>
      </c>
      <c r="N30" s="57">
        <v>63.67</v>
      </c>
      <c r="O30" s="57">
        <v>30.33</v>
      </c>
      <c r="P30" s="57">
        <v>45.49</v>
      </c>
      <c r="Q30" s="57">
        <v>17.36</v>
      </c>
      <c r="R30" s="57">
        <v>40.18</v>
      </c>
      <c r="S30" s="57">
        <v>1319.24</v>
      </c>
      <c r="T30" s="57">
        <v>0</v>
      </c>
      <c r="U30" s="58">
        <v>1319.24</v>
      </c>
      <c r="V30" s="1"/>
    </row>
    <row r="31" spans="1:23" customFormat="1" ht="15.75" thickBot="1" x14ac:dyDescent="0.3">
      <c r="A31" s="29"/>
      <c r="B31" s="6" t="s">
        <v>30</v>
      </c>
      <c r="C31" s="30">
        <v>577</v>
      </c>
      <c r="D31" s="30">
        <v>18544</v>
      </c>
      <c r="E31" s="31">
        <v>235.51</v>
      </c>
      <c r="F31" s="31">
        <v>18779.509999999998</v>
      </c>
      <c r="G31" s="31">
        <v>20344.48</v>
      </c>
      <c r="H31" s="7">
        <v>2518.29</v>
      </c>
      <c r="I31" s="7">
        <v>17826.189999999999</v>
      </c>
      <c r="J31" s="7">
        <v>0</v>
      </c>
      <c r="K31" s="60">
        <v>17826.189999999999</v>
      </c>
      <c r="L31" s="61"/>
      <c r="M31" s="32">
        <v>1564.96</v>
      </c>
      <c r="N31" s="62">
        <v>65.73</v>
      </c>
      <c r="O31" s="62">
        <v>31.3</v>
      </c>
      <c r="P31" s="62">
        <v>46.95</v>
      </c>
      <c r="Q31" s="62">
        <v>19.940000000000001</v>
      </c>
      <c r="R31" s="62">
        <v>41.47</v>
      </c>
      <c r="S31" s="32">
        <v>1359.57</v>
      </c>
      <c r="T31" s="62">
        <v>0</v>
      </c>
      <c r="U31" s="64">
        <v>1359.57</v>
      </c>
      <c r="V31" s="1"/>
    </row>
    <row r="32" spans="1:23" customFormat="1" ht="24.75" customHeight="1" thickBot="1" x14ac:dyDescent="0.3">
      <c r="A32" s="23" t="s">
        <v>32</v>
      </c>
      <c r="B32" s="102" t="s">
        <v>111</v>
      </c>
      <c r="C32" s="24"/>
      <c r="D32" s="24">
        <v>13775</v>
      </c>
      <c r="E32" s="2">
        <v>196</v>
      </c>
      <c r="F32" s="25">
        <v>13971</v>
      </c>
      <c r="G32" s="25">
        <v>15135.25</v>
      </c>
      <c r="H32" s="2">
        <v>1751.03</v>
      </c>
      <c r="I32" s="2">
        <v>13384.22</v>
      </c>
      <c r="J32" s="2">
        <v>0</v>
      </c>
      <c r="K32" s="56">
        <v>13384.22</v>
      </c>
      <c r="L32" s="27"/>
      <c r="M32" s="26">
        <v>1164.25</v>
      </c>
      <c r="N32" s="57">
        <v>48.89</v>
      </c>
      <c r="O32" s="57">
        <v>23.29</v>
      </c>
      <c r="P32" s="57">
        <v>34.93</v>
      </c>
      <c r="Q32" s="57">
        <v>5.42</v>
      </c>
      <c r="R32" s="57">
        <v>30.85</v>
      </c>
      <c r="S32" s="57">
        <v>1020.87</v>
      </c>
      <c r="T32" s="57">
        <v>0</v>
      </c>
      <c r="U32" s="58">
        <v>1020.87</v>
      </c>
      <c r="V32" s="1"/>
      <c r="W32" s="1"/>
    </row>
    <row r="33" spans="1:23" customFormat="1" x14ac:dyDescent="0.25">
      <c r="A33" s="45"/>
      <c r="B33" s="3" t="s">
        <v>18</v>
      </c>
      <c r="C33" s="24"/>
      <c r="D33" s="24">
        <v>15306</v>
      </c>
      <c r="E33" s="2">
        <v>196</v>
      </c>
      <c r="F33" s="25">
        <v>15502</v>
      </c>
      <c r="G33" s="25">
        <v>16793.79</v>
      </c>
      <c r="H33" s="2">
        <v>1989.97</v>
      </c>
      <c r="I33" s="2">
        <v>14803.82</v>
      </c>
      <c r="J33" s="2">
        <v>0</v>
      </c>
      <c r="K33" s="56">
        <v>14803.82</v>
      </c>
      <c r="L33" s="27"/>
      <c r="M33" s="26">
        <v>1291.83</v>
      </c>
      <c r="N33" s="57">
        <v>54.26</v>
      </c>
      <c r="O33" s="57">
        <v>25.84</v>
      </c>
      <c r="P33" s="57">
        <v>38.75</v>
      </c>
      <c r="Q33" s="57">
        <v>9.6300000000000008</v>
      </c>
      <c r="R33" s="57">
        <v>34.229999999999997</v>
      </c>
      <c r="S33" s="57">
        <v>1129.1199999999999</v>
      </c>
      <c r="T33" s="57">
        <v>0</v>
      </c>
      <c r="U33" s="58">
        <v>1129.1199999999999</v>
      </c>
      <c r="V33" s="1"/>
    </row>
    <row r="34" spans="1:23" customFormat="1" x14ac:dyDescent="0.25">
      <c r="A34" s="28"/>
      <c r="B34" s="3" t="s">
        <v>19</v>
      </c>
      <c r="C34" s="24">
        <v>113</v>
      </c>
      <c r="D34" s="24">
        <v>15419</v>
      </c>
      <c r="E34" s="2">
        <v>196</v>
      </c>
      <c r="F34" s="25">
        <v>15615</v>
      </c>
      <c r="G34" s="25">
        <v>16916.25</v>
      </c>
      <c r="H34" s="2">
        <v>2007.5</v>
      </c>
      <c r="I34" s="2">
        <v>14908.75</v>
      </c>
      <c r="J34" s="2">
        <v>0</v>
      </c>
      <c r="K34" s="56">
        <v>14908.75</v>
      </c>
      <c r="L34" s="27"/>
      <c r="M34" s="26">
        <v>1301.25</v>
      </c>
      <c r="N34" s="57">
        <v>54.64</v>
      </c>
      <c r="O34" s="57">
        <v>26.03</v>
      </c>
      <c r="P34" s="57">
        <v>39.04</v>
      </c>
      <c r="Q34" s="57">
        <v>9.94</v>
      </c>
      <c r="R34" s="57">
        <v>34.479999999999997</v>
      </c>
      <c r="S34" s="57">
        <v>1137.1199999999999</v>
      </c>
      <c r="T34" s="57">
        <v>0</v>
      </c>
      <c r="U34" s="58">
        <v>1137.1199999999999</v>
      </c>
      <c r="V34" s="1"/>
    </row>
    <row r="35" spans="1:23" customFormat="1" x14ac:dyDescent="0.25">
      <c r="A35" s="28"/>
      <c r="B35" s="3" t="s">
        <v>20</v>
      </c>
      <c r="C35" s="24">
        <v>142</v>
      </c>
      <c r="D35" s="24">
        <v>15561</v>
      </c>
      <c r="E35" s="2">
        <v>197.62</v>
      </c>
      <c r="F35" s="25">
        <v>15758.62</v>
      </c>
      <c r="G35" s="25">
        <v>17071.86</v>
      </c>
      <c r="H35" s="2">
        <v>2029.97</v>
      </c>
      <c r="I35" s="2">
        <v>15041.89</v>
      </c>
      <c r="J35" s="2">
        <v>0</v>
      </c>
      <c r="K35" s="56">
        <v>15041.89</v>
      </c>
      <c r="L35" s="27"/>
      <c r="M35" s="26">
        <v>1313.22</v>
      </c>
      <c r="N35" s="57">
        <v>55.15</v>
      </c>
      <c r="O35" s="57">
        <v>26.26</v>
      </c>
      <c r="P35" s="57">
        <v>39.4</v>
      </c>
      <c r="Q35" s="57">
        <v>10.34</v>
      </c>
      <c r="R35" s="57">
        <v>34.799999999999997</v>
      </c>
      <c r="S35" s="57">
        <v>1147.27</v>
      </c>
      <c r="T35" s="57">
        <v>0</v>
      </c>
      <c r="U35" s="58">
        <v>1147.27</v>
      </c>
      <c r="V35" s="1"/>
    </row>
    <row r="36" spans="1:23" customFormat="1" x14ac:dyDescent="0.25">
      <c r="A36" s="28"/>
      <c r="B36" s="3" t="s">
        <v>21</v>
      </c>
      <c r="C36" s="24">
        <v>432</v>
      </c>
      <c r="D36" s="24">
        <v>15993</v>
      </c>
      <c r="E36" s="2">
        <v>203.11</v>
      </c>
      <c r="F36" s="25">
        <v>16196.11</v>
      </c>
      <c r="G36" s="25">
        <v>17545.84</v>
      </c>
      <c r="H36" s="2">
        <v>2098.41</v>
      </c>
      <c r="I36" s="2">
        <v>15447.43</v>
      </c>
      <c r="J36" s="2">
        <v>0</v>
      </c>
      <c r="K36" s="56">
        <v>15447.43</v>
      </c>
      <c r="L36" s="27"/>
      <c r="M36" s="26">
        <v>1349.68</v>
      </c>
      <c r="N36" s="57">
        <v>56.7</v>
      </c>
      <c r="O36" s="57">
        <v>26.99</v>
      </c>
      <c r="P36" s="57">
        <v>40.49</v>
      </c>
      <c r="Q36" s="57">
        <v>11.54</v>
      </c>
      <c r="R36" s="57">
        <v>35.770000000000003</v>
      </c>
      <c r="S36" s="57">
        <v>1178.19</v>
      </c>
      <c r="T36" s="57">
        <v>0</v>
      </c>
      <c r="U36" s="58">
        <v>1178.19</v>
      </c>
      <c r="V36" s="1"/>
    </row>
    <row r="37" spans="1:23" customFormat="1" x14ac:dyDescent="0.25">
      <c r="A37" s="28"/>
      <c r="B37" s="3" t="s">
        <v>22</v>
      </c>
      <c r="C37" s="24">
        <v>454</v>
      </c>
      <c r="D37" s="24">
        <v>16447</v>
      </c>
      <c r="E37" s="2">
        <v>208.88</v>
      </c>
      <c r="F37" s="25">
        <v>16655.88</v>
      </c>
      <c r="G37" s="25">
        <v>18043.87</v>
      </c>
      <c r="H37" s="2">
        <v>2170.0300000000002</v>
      </c>
      <c r="I37" s="2">
        <v>15873.84</v>
      </c>
      <c r="J37" s="2">
        <v>0</v>
      </c>
      <c r="K37" s="56">
        <v>15873.84</v>
      </c>
      <c r="L37" s="27"/>
      <c r="M37" s="26">
        <v>1387.99</v>
      </c>
      <c r="N37" s="57">
        <v>58.3</v>
      </c>
      <c r="O37" s="57">
        <v>27.76</v>
      </c>
      <c r="P37" s="57">
        <v>41.64</v>
      </c>
      <c r="Q37" s="57">
        <v>12.8</v>
      </c>
      <c r="R37" s="57">
        <v>36.78</v>
      </c>
      <c r="S37" s="57">
        <v>1210.71</v>
      </c>
      <c r="T37" s="57">
        <v>0</v>
      </c>
      <c r="U37" s="58">
        <v>1210.71</v>
      </c>
      <c r="V37" s="1"/>
    </row>
    <row r="38" spans="1:23" customFormat="1" x14ac:dyDescent="0.25">
      <c r="A38" s="28"/>
      <c r="B38" s="3" t="s">
        <v>23</v>
      </c>
      <c r="C38" s="24">
        <v>454</v>
      </c>
      <c r="D38" s="24">
        <v>16901</v>
      </c>
      <c r="E38" s="2">
        <v>214.64</v>
      </c>
      <c r="F38" s="25">
        <v>17115.64</v>
      </c>
      <c r="G38" s="25">
        <v>18541.900000000001</v>
      </c>
      <c r="H38" s="2">
        <v>2241.64</v>
      </c>
      <c r="I38" s="2">
        <v>16300.26</v>
      </c>
      <c r="J38" s="2">
        <v>0</v>
      </c>
      <c r="K38" s="56">
        <v>16300.26</v>
      </c>
      <c r="L38" s="27"/>
      <c r="M38" s="26">
        <v>1426.3</v>
      </c>
      <c r="N38" s="57">
        <v>59.89</v>
      </c>
      <c r="O38" s="57">
        <v>28.53</v>
      </c>
      <c r="P38" s="57">
        <v>42.79</v>
      </c>
      <c r="Q38" s="57">
        <v>14.07</v>
      </c>
      <c r="R38" s="57">
        <v>37.799999999999997</v>
      </c>
      <c r="S38" s="57">
        <v>1243.22</v>
      </c>
      <c r="T38" s="57">
        <v>0</v>
      </c>
      <c r="U38" s="58">
        <v>1243.22</v>
      </c>
      <c r="V38" s="1"/>
    </row>
    <row r="39" spans="1:23" customFormat="1" x14ac:dyDescent="0.25">
      <c r="A39" s="28"/>
      <c r="B39" s="3" t="s">
        <v>24</v>
      </c>
      <c r="C39" s="24">
        <v>454</v>
      </c>
      <c r="D39" s="24">
        <v>17355</v>
      </c>
      <c r="E39" s="2">
        <v>220.41</v>
      </c>
      <c r="F39" s="25">
        <v>17575.41</v>
      </c>
      <c r="G39" s="25">
        <v>19040.060000000001</v>
      </c>
      <c r="H39" s="2">
        <v>2313.66</v>
      </c>
      <c r="I39" s="2">
        <v>16726.400000000001</v>
      </c>
      <c r="J39" s="2">
        <v>0</v>
      </c>
      <c r="K39" s="56">
        <v>16726.400000000001</v>
      </c>
      <c r="L39" s="27"/>
      <c r="M39" s="26">
        <v>1464.62</v>
      </c>
      <c r="N39" s="57">
        <v>61.53</v>
      </c>
      <c r="O39" s="57">
        <v>29.29</v>
      </c>
      <c r="P39" s="57">
        <v>43.94</v>
      </c>
      <c r="Q39" s="57">
        <v>15.33</v>
      </c>
      <c r="R39" s="57">
        <v>38.81</v>
      </c>
      <c r="S39" s="57">
        <v>1275.72</v>
      </c>
      <c r="T39" s="57">
        <v>0</v>
      </c>
      <c r="U39" s="58">
        <v>1275.72</v>
      </c>
      <c r="V39" s="1"/>
    </row>
    <row r="40" spans="1:23" customFormat="1" x14ac:dyDescent="0.25">
      <c r="A40" s="28"/>
      <c r="B40" s="3" t="s">
        <v>25</v>
      </c>
      <c r="C40" s="24">
        <v>455</v>
      </c>
      <c r="D40" s="24">
        <v>17810</v>
      </c>
      <c r="E40" s="2">
        <v>226.19</v>
      </c>
      <c r="F40" s="25">
        <v>18036.189999999999</v>
      </c>
      <c r="G40" s="25">
        <v>19539.259999999998</v>
      </c>
      <c r="H40" s="2">
        <v>2386.2199999999998</v>
      </c>
      <c r="I40" s="2">
        <v>17153.04</v>
      </c>
      <c r="J40" s="2">
        <v>0</v>
      </c>
      <c r="K40" s="56">
        <v>17153.04</v>
      </c>
      <c r="L40" s="27"/>
      <c r="M40" s="26">
        <v>1503.02</v>
      </c>
      <c r="N40" s="57">
        <v>63.13</v>
      </c>
      <c r="O40" s="57">
        <v>30.06</v>
      </c>
      <c r="P40" s="57">
        <v>45.09</v>
      </c>
      <c r="Q40" s="57">
        <v>16.66</v>
      </c>
      <c r="R40" s="57">
        <v>39.83</v>
      </c>
      <c r="S40" s="57">
        <v>1308.25</v>
      </c>
      <c r="T40" s="57">
        <v>0</v>
      </c>
      <c r="U40" s="58">
        <v>1308.25</v>
      </c>
      <c r="V40" s="1"/>
    </row>
    <row r="41" spans="1:23" customFormat="1" x14ac:dyDescent="0.25">
      <c r="A41" s="28"/>
      <c r="B41" s="3" t="s">
        <v>26</v>
      </c>
      <c r="C41" s="24">
        <v>632</v>
      </c>
      <c r="D41" s="24">
        <v>18442</v>
      </c>
      <c r="E41" s="2">
        <v>234.21</v>
      </c>
      <c r="F41" s="25">
        <v>18676.21</v>
      </c>
      <c r="G41" s="25">
        <v>20232.55</v>
      </c>
      <c r="H41" s="2">
        <v>2499.77</v>
      </c>
      <c r="I41" s="2">
        <v>17732.78</v>
      </c>
      <c r="J41" s="2">
        <v>0</v>
      </c>
      <c r="K41" s="56">
        <v>17732.78</v>
      </c>
      <c r="L41" s="27"/>
      <c r="M41" s="26">
        <v>1556.35</v>
      </c>
      <c r="N41" s="57">
        <v>65.349999999999994</v>
      </c>
      <c r="O41" s="57">
        <v>31.13</v>
      </c>
      <c r="P41" s="57">
        <v>46.69</v>
      </c>
      <c r="Q41" s="57">
        <v>19.489999999999998</v>
      </c>
      <c r="R41" s="57">
        <v>41.24</v>
      </c>
      <c r="S41" s="57">
        <v>1352.45</v>
      </c>
      <c r="T41" s="57">
        <v>0</v>
      </c>
      <c r="U41" s="58">
        <v>1352.45</v>
      </c>
      <c r="V41" s="1"/>
    </row>
    <row r="42" spans="1:23" customFormat="1" x14ac:dyDescent="0.25">
      <c r="A42" s="28"/>
      <c r="B42" s="3" t="s">
        <v>27</v>
      </c>
      <c r="C42" s="24">
        <v>700</v>
      </c>
      <c r="D42" s="24">
        <v>19142</v>
      </c>
      <c r="E42" s="2">
        <v>243.1</v>
      </c>
      <c r="F42" s="25">
        <v>19385.099999999999</v>
      </c>
      <c r="G42" s="25">
        <v>21000.59</v>
      </c>
      <c r="H42" s="2">
        <v>2625.68</v>
      </c>
      <c r="I42" s="2">
        <v>18374.91</v>
      </c>
      <c r="J42" s="2">
        <v>0</v>
      </c>
      <c r="K42" s="56">
        <v>18374.91</v>
      </c>
      <c r="L42" s="27"/>
      <c r="M42" s="26">
        <v>1615.43</v>
      </c>
      <c r="N42" s="57">
        <v>67.83</v>
      </c>
      <c r="O42" s="57">
        <v>32.31</v>
      </c>
      <c r="P42" s="57">
        <v>48.46</v>
      </c>
      <c r="Q42" s="57">
        <v>22.62</v>
      </c>
      <c r="R42" s="57">
        <v>42.81</v>
      </c>
      <c r="S42" s="57">
        <v>1401.4</v>
      </c>
      <c r="T42" s="57">
        <v>0</v>
      </c>
      <c r="U42" s="58">
        <v>1401.4</v>
      </c>
      <c r="V42" s="1"/>
    </row>
    <row r="43" spans="1:23" customFormat="1" x14ac:dyDescent="0.25">
      <c r="A43" s="28"/>
      <c r="B43" s="3" t="s">
        <v>28</v>
      </c>
      <c r="C43" s="24">
        <v>700</v>
      </c>
      <c r="D43" s="24">
        <v>19842</v>
      </c>
      <c r="E43" s="2">
        <v>251.99</v>
      </c>
      <c r="F43" s="25">
        <v>20093.990000000002</v>
      </c>
      <c r="G43" s="25">
        <v>21768.5</v>
      </c>
      <c r="H43" s="2">
        <v>2752.22</v>
      </c>
      <c r="I43" s="2">
        <v>19016.28</v>
      </c>
      <c r="J43" s="2">
        <v>0</v>
      </c>
      <c r="K43" s="56">
        <v>19016.28</v>
      </c>
      <c r="L43" s="27"/>
      <c r="M43" s="26">
        <v>1674.5</v>
      </c>
      <c r="N43" s="57">
        <v>70.349999999999994</v>
      </c>
      <c r="O43" s="57">
        <v>33.49</v>
      </c>
      <c r="P43" s="57">
        <v>50.24</v>
      </c>
      <c r="Q43" s="57">
        <v>25.75</v>
      </c>
      <c r="R43" s="57">
        <v>44.37</v>
      </c>
      <c r="S43" s="57">
        <v>1450.3</v>
      </c>
      <c r="T43" s="57">
        <v>0</v>
      </c>
      <c r="U43" s="58">
        <v>1450.3</v>
      </c>
      <c r="V43" s="1"/>
    </row>
    <row r="44" spans="1:23" customFormat="1" x14ac:dyDescent="0.25">
      <c r="A44" s="28"/>
      <c r="B44" s="3" t="s">
        <v>29</v>
      </c>
      <c r="C44" s="24">
        <v>700</v>
      </c>
      <c r="D44" s="24">
        <v>20542</v>
      </c>
      <c r="E44" s="2">
        <v>260.88</v>
      </c>
      <c r="F44" s="25">
        <v>20802.88</v>
      </c>
      <c r="G44" s="25">
        <v>22536.41</v>
      </c>
      <c r="H44" s="2">
        <v>2878.13</v>
      </c>
      <c r="I44" s="2">
        <v>19658.28</v>
      </c>
      <c r="J44" s="2">
        <v>31.66</v>
      </c>
      <c r="K44" s="56">
        <v>19626.62</v>
      </c>
      <c r="L44" s="27"/>
      <c r="M44" s="26">
        <v>1733.57</v>
      </c>
      <c r="N44" s="57">
        <v>72.83</v>
      </c>
      <c r="O44" s="57">
        <v>34.67</v>
      </c>
      <c r="P44" s="57">
        <v>52.01</v>
      </c>
      <c r="Q44" s="57">
        <v>28.88</v>
      </c>
      <c r="R44" s="57">
        <v>45.94</v>
      </c>
      <c r="S44" s="57">
        <v>1499.24</v>
      </c>
      <c r="T44" s="57">
        <v>2.44</v>
      </c>
      <c r="U44" s="58">
        <v>1496.8</v>
      </c>
      <c r="V44" s="1"/>
    </row>
    <row r="45" spans="1:23" customFormat="1" ht="15.75" thickBot="1" x14ac:dyDescent="0.3">
      <c r="A45" s="29"/>
      <c r="B45" s="6" t="s">
        <v>30</v>
      </c>
      <c r="C45" s="30">
        <v>700</v>
      </c>
      <c r="D45" s="30">
        <v>21242</v>
      </c>
      <c r="E45" s="32">
        <v>269.77</v>
      </c>
      <c r="F45" s="31">
        <v>21511.77</v>
      </c>
      <c r="G45" s="31">
        <v>23304.45</v>
      </c>
      <c r="H45" s="7">
        <v>3004.03</v>
      </c>
      <c r="I45" s="7">
        <v>20300.419999999998</v>
      </c>
      <c r="J45" s="7">
        <v>160.08000000000001</v>
      </c>
      <c r="K45" s="60">
        <v>20140.34</v>
      </c>
      <c r="L45" s="61"/>
      <c r="M45" s="32">
        <v>1792.65</v>
      </c>
      <c r="N45" s="32">
        <v>75.31</v>
      </c>
      <c r="O45" s="32">
        <v>35.85</v>
      </c>
      <c r="P45" s="32">
        <v>53.78</v>
      </c>
      <c r="Q45" s="32">
        <v>32.01</v>
      </c>
      <c r="R45" s="32">
        <v>47.51</v>
      </c>
      <c r="S45" s="32">
        <v>1548.19</v>
      </c>
      <c r="T45" s="32">
        <v>12.31</v>
      </c>
      <c r="U45" s="64">
        <v>1535.88</v>
      </c>
      <c r="V45" s="1"/>
    </row>
    <row r="46" spans="1:23" customFormat="1" ht="24.75" customHeight="1" thickBot="1" x14ac:dyDescent="0.3">
      <c r="A46" s="33" t="s">
        <v>33</v>
      </c>
      <c r="B46" s="102" t="s">
        <v>111</v>
      </c>
      <c r="C46" s="24"/>
      <c r="D46" s="24">
        <v>13882</v>
      </c>
      <c r="E46" s="2">
        <v>196</v>
      </c>
      <c r="F46" s="25">
        <v>14078</v>
      </c>
      <c r="G46" s="25">
        <v>15251.21</v>
      </c>
      <c r="H46" s="2">
        <v>1767.68</v>
      </c>
      <c r="I46" s="65">
        <v>13483.53</v>
      </c>
      <c r="J46" s="2">
        <v>0</v>
      </c>
      <c r="K46" s="56">
        <v>13483.53</v>
      </c>
      <c r="L46" s="27"/>
      <c r="M46" s="26">
        <v>1173.17</v>
      </c>
      <c r="N46" s="57">
        <v>49.27</v>
      </c>
      <c r="O46" s="57">
        <v>23.46</v>
      </c>
      <c r="P46" s="57">
        <v>35.200000000000003</v>
      </c>
      <c r="Q46" s="57">
        <v>5.71</v>
      </c>
      <c r="R46" s="57">
        <v>31.09</v>
      </c>
      <c r="S46" s="57">
        <v>1028.44</v>
      </c>
      <c r="T46" s="57">
        <v>0</v>
      </c>
      <c r="U46" s="58">
        <v>1028.44</v>
      </c>
      <c r="V46" s="1"/>
      <c r="W46" s="1"/>
    </row>
    <row r="47" spans="1:23" customFormat="1" x14ac:dyDescent="0.25">
      <c r="A47" s="45"/>
      <c r="B47" s="3" t="s">
        <v>18</v>
      </c>
      <c r="C47" s="24"/>
      <c r="D47" s="24">
        <v>15425</v>
      </c>
      <c r="E47" s="2">
        <v>196</v>
      </c>
      <c r="F47" s="25">
        <v>15621</v>
      </c>
      <c r="G47" s="25">
        <v>16922.75</v>
      </c>
      <c r="H47" s="2">
        <v>2008.67</v>
      </c>
      <c r="I47" s="2">
        <v>14914.08</v>
      </c>
      <c r="J47" s="2">
        <v>0</v>
      </c>
      <c r="K47" s="56">
        <v>14914.08</v>
      </c>
      <c r="L47" s="27"/>
      <c r="M47" s="26">
        <v>1301.75</v>
      </c>
      <c r="N47" s="57">
        <v>54.68</v>
      </c>
      <c r="O47" s="57">
        <v>26.04</v>
      </c>
      <c r="P47" s="57">
        <v>39.049999999999997</v>
      </c>
      <c r="Q47" s="57">
        <v>9.9600000000000009</v>
      </c>
      <c r="R47" s="57">
        <v>34.5</v>
      </c>
      <c r="S47" s="57">
        <v>1137.52</v>
      </c>
      <c r="T47" s="57">
        <v>0</v>
      </c>
      <c r="U47" s="58">
        <v>1137.52</v>
      </c>
      <c r="V47" s="1"/>
    </row>
    <row r="48" spans="1:23" customFormat="1" x14ac:dyDescent="0.25">
      <c r="A48" s="28"/>
      <c r="B48" s="3" t="s">
        <v>19</v>
      </c>
      <c r="C48" s="24">
        <v>225</v>
      </c>
      <c r="D48" s="24">
        <v>15650</v>
      </c>
      <c r="E48" s="2">
        <v>198.76</v>
      </c>
      <c r="F48" s="25">
        <v>15848.76</v>
      </c>
      <c r="G48" s="25">
        <v>17169.490000000002</v>
      </c>
      <c r="H48" s="2">
        <v>2044.06</v>
      </c>
      <c r="I48" s="2">
        <v>15125.43</v>
      </c>
      <c r="J48" s="2">
        <v>0</v>
      </c>
      <c r="K48" s="56">
        <v>15125.43</v>
      </c>
      <c r="L48" s="27"/>
      <c r="M48" s="26">
        <v>1320.73</v>
      </c>
      <c r="N48" s="57">
        <v>55.48</v>
      </c>
      <c r="O48" s="57">
        <v>26.41</v>
      </c>
      <c r="P48" s="57">
        <v>39.619999999999997</v>
      </c>
      <c r="Q48" s="57">
        <v>10.58</v>
      </c>
      <c r="R48" s="57">
        <v>35</v>
      </c>
      <c r="S48" s="57">
        <v>1153.6400000000001</v>
      </c>
      <c r="T48" s="57">
        <v>0</v>
      </c>
      <c r="U48" s="58">
        <v>1153.6400000000001</v>
      </c>
      <c r="V48" s="1"/>
    </row>
    <row r="49" spans="1:22" customFormat="1" x14ac:dyDescent="0.25">
      <c r="A49" s="28"/>
      <c r="B49" s="3" t="s">
        <v>20</v>
      </c>
      <c r="C49" s="24">
        <v>546</v>
      </c>
      <c r="D49" s="24">
        <v>16196</v>
      </c>
      <c r="E49" s="2">
        <v>205.69</v>
      </c>
      <c r="F49" s="25">
        <v>16401.689999999999</v>
      </c>
      <c r="G49" s="25">
        <v>17768.53</v>
      </c>
      <c r="H49" s="2">
        <v>2130.34</v>
      </c>
      <c r="I49" s="2">
        <v>15638.19</v>
      </c>
      <c r="J49" s="2">
        <v>0</v>
      </c>
      <c r="K49" s="56">
        <v>15638.19</v>
      </c>
      <c r="L49" s="27"/>
      <c r="M49" s="26">
        <v>1366.81</v>
      </c>
      <c r="N49" s="57">
        <v>57.41</v>
      </c>
      <c r="O49" s="57">
        <v>27.34</v>
      </c>
      <c r="P49" s="57">
        <v>41</v>
      </c>
      <c r="Q49" s="57">
        <v>12.1</v>
      </c>
      <c r="R49" s="57">
        <v>36.22</v>
      </c>
      <c r="S49" s="57">
        <v>1192.74</v>
      </c>
      <c r="T49" s="57">
        <v>0</v>
      </c>
      <c r="U49" s="58">
        <v>1192.74</v>
      </c>
      <c r="V49" s="1"/>
    </row>
    <row r="50" spans="1:22" customFormat="1" x14ac:dyDescent="0.25">
      <c r="A50" s="28"/>
      <c r="B50" s="3" t="s">
        <v>21</v>
      </c>
      <c r="C50" s="24">
        <v>546</v>
      </c>
      <c r="D50" s="24">
        <v>16742</v>
      </c>
      <c r="E50" s="2">
        <v>212.62</v>
      </c>
      <c r="F50" s="25">
        <v>16954.62</v>
      </c>
      <c r="G50" s="25">
        <v>18367.57</v>
      </c>
      <c r="H50" s="2">
        <v>2216.87</v>
      </c>
      <c r="I50" s="2">
        <v>16150.7</v>
      </c>
      <c r="J50" s="2">
        <v>0</v>
      </c>
      <c r="K50" s="56">
        <v>16150.7</v>
      </c>
      <c r="L50" s="27"/>
      <c r="M50" s="26">
        <v>1412.89</v>
      </c>
      <c r="N50" s="57">
        <v>59.35</v>
      </c>
      <c r="O50" s="57">
        <v>28.26</v>
      </c>
      <c r="P50" s="57">
        <v>42.39</v>
      </c>
      <c r="Q50" s="57">
        <v>13.63</v>
      </c>
      <c r="R50" s="57">
        <v>37.44</v>
      </c>
      <c r="S50" s="57">
        <v>1231.82</v>
      </c>
      <c r="T50" s="57">
        <v>0</v>
      </c>
      <c r="U50" s="58">
        <v>1231.82</v>
      </c>
      <c r="V50" s="1"/>
    </row>
    <row r="51" spans="1:22" customFormat="1" x14ac:dyDescent="0.25">
      <c r="A51" s="28"/>
      <c r="B51" s="3" t="s">
        <v>22</v>
      </c>
      <c r="C51" s="24">
        <v>546</v>
      </c>
      <c r="D51" s="24">
        <v>17288</v>
      </c>
      <c r="E51" s="2">
        <v>219.56</v>
      </c>
      <c r="F51" s="25">
        <v>17507.560000000001</v>
      </c>
      <c r="G51" s="25">
        <v>18966.48</v>
      </c>
      <c r="H51" s="2">
        <v>2303.0300000000002</v>
      </c>
      <c r="I51" s="2">
        <v>16663.45</v>
      </c>
      <c r="J51" s="2">
        <v>0</v>
      </c>
      <c r="K51" s="56">
        <v>16663.45</v>
      </c>
      <c r="L51" s="27"/>
      <c r="M51" s="26">
        <v>1458.96</v>
      </c>
      <c r="N51" s="57">
        <v>61.28</v>
      </c>
      <c r="O51" s="57">
        <v>29.18</v>
      </c>
      <c r="P51" s="57">
        <v>43.77</v>
      </c>
      <c r="Q51" s="57">
        <v>15.15</v>
      </c>
      <c r="R51" s="57">
        <v>38.659999999999997</v>
      </c>
      <c r="S51" s="57">
        <v>1270.92</v>
      </c>
      <c r="T51" s="57">
        <v>0</v>
      </c>
      <c r="U51" s="58">
        <v>1270.92</v>
      </c>
      <c r="V51" s="1"/>
    </row>
    <row r="52" spans="1:22" customFormat="1" x14ac:dyDescent="0.25">
      <c r="A52" s="28"/>
      <c r="B52" s="3" t="s">
        <v>23</v>
      </c>
      <c r="C52" s="24">
        <v>547</v>
      </c>
      <c r="D52" s="24">
        <v>17835</v>
      </c>
      <c r="E52" s="2">
        <v>226.5</v>
      </c>
      <c r="F52" s="25">
        <v>18061.5</v>
      </c>
      <c r="G52" s="25">
        <v>19566.689999999999</v>
      </c>
      <c r="H52" s="2">
        <v>2390.52</v>
      </c>
      <c r="I52" s="2">
        <v>17176.169999999998</v>
      </c>
      <c r="J52" s="2">
        <v>0</v>
      </c>
      <c r="K52" s="56">
        <v>17176.169999999998</v>
      </c>
      <c r="L52" s="27"/>
      <c r="M52" s="26">
        <v>1505.13</v>
      </c>
      <c r="N52" s="57">
        <v>63.21</v>
      </c>
      <c r="O52" s="57">
        <v>30.1</v>
      </c>
      <c r="P52" s="57">
        <v>45.15</v>
      </c>
      <c r="Q52" s="57">
        <v>16.77</v>
      </c>
      <c r="R52" s="57">
        <v>39.89</v>
      </c>
      <c r="S52" s="57">
        <v>1310.01</v>
      </c>
      <c r="T52" s="57">
        <v>0</v>
      </c>
      <c r="U52" s="58">
        <v>1310.01</v>
      </c>
      <c r="V52" s="1"/>
    </row>
    <row r="53" spans="1:22" customFormat="1" x14ac:dyDescent="0.25">
      <c r="A53" s="28"/>
      <c r="B53" s="3" t="s">
        <v>24</v>
      </c>
      <c r="C53" s="24">
        <v>792</v>
      </c>
      <c r="D53" s="24">
        <v>18627</v>
      </c>
      <c r="E53" s="2">
        <v>236.56</v>
      </c>
      <c r="F53" s="25">
        <v>18863.560000000001</v>
      </c>
      <c r="G53" s="25">
        <v>20435.48</v>
      </c>
      <c r="H53" s="2">
        <v>2533.15</v>
      </c>
      <c r="I53" s="2">
        <v>17902.330000000002</v>
      </c>
      <c r="J53" s="2">
        <v>0</v>
      </c>
      <c r="K53" s="56">
        <v>17902.330000000002</v>
      </c>
      <c r="L53" s="27"/>
      <c r="M53" s="26">
        <v>1571.96</v>
      </c>
      <c r="N53" s="57">
        <v>66.02</v>
      </c>
      <c r="O53" s="57">
        <v>31.44</v>
      </c>
      <c r="P53" s="57">
        <v>47.16</v>
      </c>
      <c r="Q53" s="57">
        <v>20.309999999999999</v>
      </c>
      <c r="R53" s="57">
        <v>41.66</v>
      </c>
      <c r="S53" s="57">
        <v>1365.37</v>
      </c>
      <c r="T53" s="57">
        <v>0</v>
      </c>
      <c r="U53" s="58">
        <v>1365.37</v>
      </c>
      <c r="V53" s="1"/>
    </row>
    <row r="54" spans="1:22" customFormat="1" x14ac:dyDescent="0.25">
      <c r="A54" s="28"/>
      <c r="B54" s="3" t="s">
        <v>25</v>
      </c>
      <c r="C54" s="24">
        <v>842</v>
      </c>
      <c r="D54" s="24">
        <v>19469</v>
      </c>
      <c r="E54" s="2">
        <v>247.26</v>
      </c>
      <c r="F54" s="25">
        <v>19716.259999999998</v>
      </c>
      <c r="G54" s="25">
        <v>21359.26</v>
      </c>
      <c r="H54" s="2">
        <v>2684.77</v>
      </c>
      <c r="I54" s="2">
        <v>18674.490000000002</v>
      </c>
      <c r="J54" s="2">
        <v>0</v>
      </c>
      <c r="K54" s="56">
        <v>18674.490000000002</v>
      </c>
      <c r="L54" s="27"/>
      <c r="M54" s="26">
        <v>1643.02</v>
      </c>
      <c r="N54" s="57">
        <v>69.010000000000005</v>
      </c>
      <c r="O54" s="57">
        <v>32.86</v>
      </c>
      <c r="P54" s="57">
        <v>49.29</v>
      </c>
      <c r="Q54" s="57">
        <v>24.08</v>
      </c>
      <c r="R54" s="57">
        <v>43.54</v>
      </c>
      <c r="S54" s="57">
        <v>1424.24</v>
      </c>
      <c r="T54" s="57">
        <v>0</v>
      </c>
      <c r="U54" s="58">
        <v>1424.24</v>
      </c>
      <c r="V54" s="1"/>
    </row>
    <row r="55" spans="1:22" customFormat="1" x14ac:dyDescent="0.25">
      <c r="A55" s="28"/>
      <c r="B55" s="3" t="s">
        <v>26</v>
      </c>
      <c r="C55" s="24">
        <v>842</v>
      </c>
      <c r="D55" s="24">
        <v>20311</v>
      </c>
      <c r="E55" s="2">
        <v>257.95</v>
      </c>
      <c r="F55" s="25">
        <v>20568.95</v>
      </c>
      <c r="G55" s="25">
        <v>22283.040000000001</v>
      </c>
      <c r="H55" s="2">
        <v>2836.26</v>
      </c>
      <c r="I55" s="2">
        <v>19446.78</v>
      </c>
      <c r="J55" s="2">
        <v>0</v>
      </c>
      <c r="K55" s="56">
        <v>19446.78</v>
      </c>
      <c r="L55" s="27"/>
      <c r="M55" s="26">
        <v>1714.08</v>
      </c>
      <c r="N55" s="57">
        <v>71.989999999999995</v>
      </c>
      <c r="O55" s="57">
        <v>34.28</v>
      </c>
      <c r="P55" s="57">
        <v>51.42</v>
      </c>
      <c r="Q55" s="57">
        <v>27.85</v>
      </c>
      <c r="R55" s="57">
        <v>45.42</v>
      </c>
      <c r="S55" s="57">
        <v>1483.12</v>
      </c>
      <c r="T55" s="57">
        <v>0</v>
      </c>
      <c r="U55" s="58">
        <v>1483.12</v>
      </c>
      <c r="V55" s="1"/>
    </row>
    <row r="56" spans="1:22" customFormat="1" x14ac:dyDescent="0.25">
      <c r="A56" s="28"/>
      <c r="B56" s="3" t="s">
        <v>27</v>
      </c>
      <c r="C56" s="24">
        <v>842</v>
      </c>
      <c r="D56" s="24">
        <v>21153</v>
      </c>
      <c r="E56" s="2">
        <v>268.64</v>
      </c>
      <c r="F56" s="25">
        <v>21421.64</v>
      </c>
      <c r="G56" s="25">
        <v>23206.82</v>
      </c>
      <c r="H56" s="2">
        <v>2987.62</v>
      </c>
      <c r="I56" s="2">
        <v>20219.2</v>
      </c>
      <c r="J56" s="2">
        <v>143.84</v>
      </c>
      <c r="K56" s="56">
        <v>20075.36</v>
      </c>
      <c r="L56" s="27"/>
      <c r="M56" s="26">
        <v>1785.14</v>
      </c>
      <c r="N56" s="57">
        <v>74.97</v>
      </c>
      <c r="O56" s="57">
        <v>35.700000000000003</v>
      </c>
      <c r="P56" s="57">
        <v>53.55</v>
      </c>
      <c r="Q56" s="57">
        <v>31.61</v>
      </c>
      <c r="R56" s="57">
        <v>47.31</v>
      </c>
      <c r="S56" s="57">
        <v>1542</v>
      </c>
      <c r="T56" s="57">
        <v>11.06</v>
      </c>
      <c r="U56" s="58">
        <v>1530.94</v>
      </c>
      <c r="V56" s="1"/>
    </row>
    <row r="57" spans="1:22" customFormat="1" x14ac:dyDescent="0.25">
      <c r="A57" s="28"/>
      <c r="B57" s="3" t="s">
        <v>28</v>
      </c>
      <c r="C57" s="24">
        <v>842</v>
      </c>
      <c r="D57" s="24">
        <v>21995</v>
      </c>
      <c r="E57" s="2">
        <v>279.33999999999997</v>
      </c>
      <c r="F57" s="25">
        <v>22274.34</v>
      </c>
      <c r="G57" s="25">
        <v>24130.6</v>
      </c>
      <c r="H57" s="2">
        <v>3139.23</v>
      </c>
      <c r="I57" s="2">
        <v>20991.37</v>
      </c>
      <c r="J57" s="2">
        <v>298.27</v>
      </c>
      <c r="K57" s="56">
        <v>20693.099999999999</v>
      </c>
      <c r="L57" s="27"/>
      <c r="M57" s="26">
        <v>1856.2</v>
      </c>
      <c r="N57" s="57">
        <v>77.95</v>
      </c>
      <c r="O57" s="57">
        <v>37.119999999999997</v>
      </c>
      <c r="P57" s="57">
        <v>55.69</v>
      </c>
      <c r="Q57" s="57">
        <v>35.380000000000003</v>
      </c>
      <c r="R57" s="57">
        <v>49.19</v>
      </c>
      <c r="S57" s="57">
        <v>1600.87</v>
      </c>
      <c r="T57" s="57">
        <v>22.94</v>
      </c>
      <c r="U57" s="58">
        <v>1577.93</v>
      </c>
      <c r="V57" s="1"/>
    </row>
    <row r="58" spans="1:22" customFormat="1" x14ac:dyDescent="0.25">
      <c r="A58" s="28"/>
      <c r="B58" s="3" t="s">
        <v>29</v>
      </c>
      <c r="C58" s="24">
        <v>842</v>
      </c>
      <c r="D58" s="24">
        <v>22837</v>
      </c>
      <c r="E58" s="2">
        <v>290.02999999999997</v>
      </c>
      <c r="F58" s="25">
        <v>23127.03</v>
      </c>
      <c r="G58" s="25">
        <v>25054.25</v>
      </c>
      <c r="H58" s="2">
        <v>3290.71</v>
      </c>
      <c r="I58" s="2">
        <v>21763.54</v>
      </c>
      <c r="J58" s="2">
        <v>452.71</v>
      </c>
      <c r="K58" s="56">
        <v>21310.83</v>
      </c>
      <c r="L58" s="27"/>
      <c r="M58" s="26">
        <v>1927.25</v>
      </c>
      <c r="N58" s="57">
        <v>80.930000000000007</v>
      </c>
      <c r="O58" s="57">
        <v>38.549999999999997</v>
      </c>
      <c r="P58" s="57">
        <v>57.82</v>
      </c>
      <c r="Q58" s="57">
        <v>39.14</v>
      </c>
      <c r="R58" s="57">
        <v>51.07</v>
      </c>
      <c r="S58" s="57">
        <v>1659.74</v>
      </c>
      <c r="T58" s="57">
        <v>34.82</v>
      </c>
      <c r="U58" s="58">
        <v>1624.92</v>
      </c>
      <c r="V58" s="1"/>
    </row>
    <row r="59" spans="1:22" customFormat="1" ht="15.75" thickBot="1" x14ac:dyDescent="0.3">
      <c r="A59" s="29"/>
      <c r="B59" s="6" t="s">
        <v>30</v>
      </c>
      <c r="C59" s="30">
        <v>842</v>
      </c>
      <c r="D59" s="30">
        <v>23679</v>
      </c>
      <c r="E59" s="32">
        <v>300.72000000000003</v>
      </c>
      <c r="F59" s="32">
        <v>23979.72</v>
      </c>
      <c r="G59" s="31">
        <v>25978.03</v>
      </c>
      <c r="H59" s="7">
        <v>3442.33</v>
      </c>
      <c r="I59" s="32">
        <v>22535.7</v>
      </c>
      <c r="J59" s="32">
        <v>607.14</v>
      </c>
      <c r="K59" s="60">
        <v>21928.560000000001</v>
      </c>
      <c r="L59" s="61"/>
      <c r="M59" s="32">
        <v>1998.31</v>
      </c>
      <c r="N59" s="32">
        <v>83.92</v>
      </c>
      <c r="O59" s="32">
        <v>39.97</v>
      </c>
      <c r="P59" s="32">
        <v>59.95</v>
      </c>
      <c r="Q59" s="32">
        <v>42.91</v>
      </c>
      <c r="R59" s="32">
        <v>52.96</v>
      </c>
      <c r="S59" s="32">
        <v>1718.6</v>
      </c>
      <c r="T59" s="32">
        <v>46.7</v>
      </c>
      <c r="U59" s="72">
        <v>1671.9</v>
      </c>
      <c r="V59" s="1"/>
    </row>
    <row r="60" spans="1:22" customFormat="1" ht="23.25" thickBot="1" x14ac:dyDescent="0.3">
      <c r="A60" s="23" t="s">
        <v>34</v>
      </c>
      <c r="B60" s="102" t="s">
        <v>111</v>
      </c>
      <c r="C60" s="24"/>
      <c r="D60" s="24">
        <v>14576</v>
      </c>
      <c r="E60" s="2">
        <v>196</v>
      </c>
      <c r="F60" s="25">
        <v>14772</v>
      </c>
      <c r="G60" s="25">
        <v>16003</v>
      </c>
      <c r="H60" s="2">
        <v>1875.98</v>
      </c>
      <c r="I60" s="2">
        <v>14127.02</v>
      </c>
      <c r="J60" s="2">
        <v>0</v>
      </c>
      <c r="K60" s="56">
        <v>14127.02</v>
      </c>
      <c r="L60" s="27"/>
      <c r="M60" s="26">
        <v>1231</v>
      </c>
      <c r="N60" s="57">
        <v>51.7</v>
      </c>
      <c r="O60" s="57">
        <v>24.62</v>
      </c>
      <c r="P60" s="57">
        <v>36.93</v>
      </c>
      <c r="Q60" s="57">
        <v>7.62</v>
      </c>
      <c r="R60" s="57">
        <v>32.619999999999997</v>
      </c>
      <c r="S60" s="57">
        <v>1077.51</v>
      </c>
      <c r="T60" s="57">
        <v>0</v>
      </c>
      <c r="U60" s="58">
        <v>1077.51</v>
      </c>
      <c r="V60" s="1"/>
    </row>
    <row r="61" spans="1:22" customFormat="1" x14ac:dyDescent="0.25">
      <c r="A61" s="45"/>
      <c r="B61" s="3" t="s">
        <v>18</v>
      </c>
      <c r="C61" s="24"/>
      <c r="D61" s="24">
        <v>16196</v>
      </c>
      <c r="E61" s="2">
        <v>205.69</v>
      </c>
      <c r="F61" s="25">
        <v>16401.689999999999</v>
      </c>
      <c r="G61" s="25">
        <v>17768.53</v>
      </c>
      <c r="H61" s="2">
        <v>2130.34</v>
      </c>
      <c r="I61" s="2">
        <v>15638.19</v>
      </c>
      <c r="J61" s="2">
        <v>0</v>
      </c>
      <c r="K61" s="56">
        <v>15638.19</v>
      </c>
      <c r="L61" s="27"/>
      <c r="M61" s="26">
        <v>1366.81</v>
      </c>
      <c r="N61" s="57">
        <v>57.41</v>
      </c>
      <c r="O61" s="57">
        <v>27.34</v>
      </c>
      <c r="P61" s="57">
        <v>41</v>
      </c>
      <c r="Q61" s="57">
        <v>12.1</v>
      </c>
      <c r="R61" s="57">
        <v>36.22</v>
      </c>
      <c r="S61" s="57">
        <v>1192.74</v>
      </c>
      <c r="T61" s="57">
        <v>0</v>
      </c>
      <c r="U61" s="58">
        <v>1192.74</v>
      </c>
      <c r="V61" s="1"/>
    </row>
    <row r="62" spans="1:22" customFormat="1" x14ac:dyDescent="0.25">
      <c r="A62" s="28"/>
      <c r="B62" s="3" t="s">
        <v>19</v>
      </c>
      <c r="C62" s="24">
        <v>630</v>
      </c>
      <c r="D62" s="24">
        <v>16826</v>
      </c>
      <c r="E62" s="2">
        <v>213.69</v>
      </c>
      <c r="F62" s="25">
        <v>17039.689999999999</v>
      </c>
      <c r="G62" s="25">
        <v>18459.61</v>
      </c>
      <c r="H62" s="2">
        <v>2229.94</v>
      </c>
      <c r="I62" s="2">
        <v>16229.67</v>
      </c>
      <c r="J62" s="2">
        <v>0</v>
      </c>
      <c r="K62" s="56">
        <v>16229.67</v>
      </c>
      <c r="L62" s="27"/>
      <c r="M62" s="26">
        <v>1419.97</v>
      </c>
      <c r="N62" s="57">
        <v>59.64</v>
      </c>
      <c r="O62" s="57">
        <v>28.4</v>
      </c>
      <c r="P62" s="57">
        <v>42.6</v>
      </c>
      <c r="Q62" s="57">
        <v>13.86</v>
      </c>
      <c r="R62" s="57">
        <v>37.630000000000003</v>
      </c>
      <c r="S62" s="57">
        <v>1237.8399999999999</v>
      </c>
      <c r="T62" s="57">
        <v>0</v>
      </c>
      <c r="U62" s="58">
        <v>1237.8399999999999</v>
      </c>
      <c r="V62" s="1"/>
    </row>
    <row r="63" spans="1:22" customFormat="1" x14ac:dyDescent="0.25">
      <c r="A63" s="28"/>
      <c r="B63" s="3" t="s">
        <v>20</v>
      </c>
      <c r="C63" s="24">
        <v>629</v>
      </c>
      <c r="D63" s="24">
        <v>17455</v>
      </c>
      <c r="E63" s="2">
        <v>221.68</v>
      </c>
      <c r="F63" s="25">
        <v>17676.68</v>
      </c>
      <c r="G63" s="25">
        <v>19149.78</v>
      </c>
      <c r="H63" s="2">
        <v>2329.2800000000002</v>
      </c>
      <c r="I63" s="2">
        <v>16820.5</v>
      </c>
      <c r="J63" s="2">
        <v>0</v>
      </c>
      <c r="K63" s="56">
        <v>16820.5</v>
      </c>
      <c r="L63" s="27"/>
      <c r="M63" s="26">
        <v>1473.06</v>
      </c>
      <c r="N63" s="57">
        <v>61.87</v>
      </c>
      <c r="O63" s="57">
        <v>29.46</v>
      </c>
      <c r="P63" s="57">
        <v>44.19</v>
      </c>
      <c r="Q63" s="57">
        <v>15.61</v>
      </c>
      <c r="R63" s="57">
        <v>39.04</v>
      </c>
      <c r="S63" s="57">
        <v>1282.8900000000001</v>
      </c>
      <c r="T63" s="57">
        <v>0</v>
      </c>
      <c r="U63" s="58">
        <v>1282.8900000000001</v>
      </c>
      <c r="V63" s="1"/>
    </row>
    <row r="64" spans="1:22" customFormat="1" x14ac:dyDescent="0.25">
      <c r="A64" s="28"/>
      <c r="B64" s="3" t="s">
        <v>21</v>
      </c>
      <c r="C64" s="24">
        <v>713</v>
      </c>
      <c r="D64" s="24">
        <v>18168</v>
      </c>
      <c r="E64" s="2">
        <v>230.73</v>
      </c>
      <c r="F64" s="25">
        <v>18398.73</v>
      </c>
      <c r="G64" s="25">
        <v>19931.990000000002</v>
      </c>
      <c r="H64" s="2">
        <v>2450.5100000000002</v>
      </c>
      <c r="I64" s="2">
        <v>17481.48</v>
      </c>
      <c r="J64" s="2">
        <v>0</v>
      </c>
      <c r="K64" s="56">
        <v>17481.48</v>
      </c>
      <c r="L64" s="27"/>
      <c r="M64" s="26">
        <v>1533.23</v>
      </c>
      <c r="N64" s="57">
        <v>64.39</v>
      </c>
      <c r="O64" s="57">
        <v>30.66</v>
      </c>
      <c r="P64" s="57">
        <v>46</v>
      </c>
      <c r="Q64" s="57">
        <v>18.260000000000002</v>
      </c>
      <c r="R64" s="57">
        <v>40.630000000000003</v>
      </c>
      <c r="S64" s="57">
        <v>1333.29</v>
      </c>
      <c r="T64" s="57">
        <v>0</v>
      </c>
      <c r="U64" s="58">
        <v>1333.29</v>
      </c>
      <c r="V64" s="1"/>
    </row>
    <row r="65" spans="1:22" customFormat="1" x14ac:dyDescent="0.25">
      <c r="A65" s="28"/>
      <c r="B65" s="3" t="s">
        <v>22</v>
      </c>
      <c r="C65" s="24">
        <v>971</v>
      </c>
      <c r="D65" s="24">
        <v>19139</v>
      </c>
      <c r="E65" s="2">
        <v>243.07</v>
      </c>
      <c r="F65" s="25">
        <v>19382.07</v>
      </c>
      <c r="G65" s="25">
        <v>20997.21</v>
      </c>
      <c r="H65" s="2">
        <v>2625.22</v>
      </c>
      <c r="I65" s="2">
        <v>18371.990000000002</v>
      </c>
      <c r="J65" s="2">
        <v>0</v>
      </c>
      <c r="K65" s="56">
        <v>18371.990000000002</v>
      </c>
      <c r="L65" s="27"/>
      <c r="M65" s="26">
        <v>1615.17</v>
      </c>
      <c r="N65" s="57">
        <v>67.83</v>
      </c>
      <c r="O65" s="57">
        <v>32.299999999999997</v>
      </c>
      <c r="P65" s="57">
        <v>48.46</v>
      </c>
      <c r="Q65" s="57">
        <v>22.6</v>
      </c>
      <c r="R65" s="57">
        <v>42.8</v>
      </c>
      <c r="S65" s="57">
        <v>1401.18</v>
      </c>
      <c r="T65" s="57">
        <v>0</v>
      </c>
      <c r="U65" s="58">
        <v>1401.18</v>
      </c>
      <c r="V65" s="1"/>
    </row>
    <row r="66" spans="1:22" customFormat="1" x14ac:dyDescent="0.25">
      <c r="A66" s="28"/>
      <c r="B66" s="3" t="s">
        <v>23</v>
      </c>
      <c r="C66" s="24">
        <v>971</v>
      </c>
      <c r="D66" s="24">
        <v>20110</v>
      </c>
      <c r="E66" s="2">
        <v>255.4</v>
      </c>
      <c r="F66" s="25">
        <v>20365.400000000001</v>
      </c>
      <c r="G66" s="25">
        <v>22062.560000000001</v>
      </c>
      <c r="H66" s="2">
        <v>2799.95</v>
      </c>
      <c r="I66" s="2">
        <v>19262.61</v>
      </c>
      <c r="J66" s="2">
        <v>0</v>
      </c>
      <c r="K66" s="56">
        <v>19262.61</v>
      </c>
      <c r="L66" s="27"/>
      <c r="M66" s="26">
        <v>1697.12</v>
      </c>
      <c r="N66" s="57">
        <v>71.27</v>
      </c>
      <c r="O66" s="57">
        <v>33.94</v>
      </c>
      <c r="P66" s="57">
        <v>50.91</v>
      </c>
      <c r="Q66" s="57">
        <v>26.95</v>
      </c>
      <c r="R66" s="57">
        <v>44.97</v>
      </c>
      <c r="S66" s="57">
        <v>1469.08</v>
      </c>
      <c r="T66" s="57">
        <v>0</v>
      </c>
      <c r="U66" s="58">
        <v>1469.08</v>
      </c>
      <c r="V66" s="1"/>
    </row>
    <row r="67" spans="1:22" customFormat="1" x14ac:dyDescent="0.25">
      <c r="A67" s="28"/>
      <c r="B67" s="3" t="s">
        <v>24</v>
      </c>
      <c r="C67" s="24">
        <v>971</v>
      </c>
      <c r="D67" s="24">
        <v>21081</v>
      </c>
      <c r="E67" s="2">
        <v>267.73</v>
      </c>
      <c r="F67" s="25">
        <v>21348.73</v>
      </c>
      <c r="G67" s="25">
        <v>23127.78</v>
      </c>
      <c r="H67" s="2">
        <v>2974.8</v>
      </c>
      <c r="I67" s="2">
        <v>20152.98</v>
      </c>
      <c r="J67" s="2">
        <v>130.6</v>
      </c>
      <c r="K67" s="56">
        <v>20022.38</v>
      </c>
      <c r="L67" s="27"/>
      <c r="M67" s="26">
        <v>1779.06</v>
      </c>
      <c r="N67" s="57">
        <v>74.72</v>
      </c>
      <c r="O67" s="57">
        <v>35.58</v>
      </c>
      <c r="P67" s="57">
        <v>53.37</v>
      </c>
      <c r="Q67" s="57">
        <v>31.29</v>
      </c>
      <c r="R67" s="57">
        <v>47.15</v>
      </c>
      <c r="S67" s="57">
        <v>1536.95</v>
      </c>
      <c r="T67" s="57">
        <v>10.050000000000001</v>
      </c>
      <c r="U67" s="58">
        <v>1526.9</v>
      </c>
      <c r="V67" s="1"/>
    </row>
    <row r="68" spans="1:22" customFormat="1" x14ac:dyDescent="0.25">
      <c r="A68" s="28"/>
      <c r="B68" s="3" t="s">
        <v>25</v>
      </c>
      <c r="C68" s="24">
        <v>971</v>
      </c>
      <c r="D68" s="24">
        <v>22052</v>
      </c>
      <c r="E68" s="2">
        <v>280.06</v>
      </c>
      <c r="F68" s="25">
        <v>22332.06</v>
      </c>
      <c r="G68" s="25">
        <v>24193.13</v>
      </c>
      <c r="H68" s="2">
        <v>3149.52</v>
      </c>
      <c r="I68" s="2">
        <v>21043.61</v>
      </c>
      <c r="J68" s="2">
        <v>308.72000000000003</v>
      </c>
      <c r="K68" s="56">
        <v>20734.89</v>
      </c>
      <c r="L68" s="27"/>
      <c r="M68" s="26">
        <v>1861.01</v>
      </c>
      <c r="N68" s="57">
        <v>78.16</v>
      </c>
      <c r="O68" s="57">
        <v>37.22</v>
      </c>
      <c r="P68" s="57">
        <v>55.83</v>
      </c>
      <c r="Q68" s="57">
        <v>35.630000000000003</v>
      </c>
      <c r="R68" s="57">
        <v>49.32</v>
      </c>
      <c r="S68" s="57">
        <v>1604.85</v>
      </c>
      <c r="T68" s="57">
        <v>23.75</v>
      </c>
      <c r="U68" s="58">
        <v>1581.1</v>
      </c>
      <c r="V68" s="1"/>
    </row>
    <row r="69" spans="1:22" customFormat="1" x14ac:dyDescent="0.25">
      <c r="A69" s="28"/>
      <c r="B69" s="3" t="s">
        <v>26</v>
      </c>
      <c r="C69" s="24">
        <v>971</v>
      </c>
      <c r="D69" s="24">
        <v>23023</v>
      </c>
      <c r="E69" s="2">
        <v>292.39</v>
      </c>
      <c r="F69" s="25">
        <v>23315.39</v>
      </c>
      <c r="G69" s="25">
        <v>25258.35</v>
      </c>
      <c r="H69" s="2">
        <v>3324.5</v>
      </c>
      <c r="I69" s="2">
        <v>21933.85</v>
      </c>
      <c r="J69" s="2">
        <v>486.77</v>
      </c>
      <c r="K69" s="56">
        <v>21447.08</v>
      </c>
      <c r="L69" s="27"/>
      <c r="M69" s="26">
        <v>1942.95</v>
      </c>
      <c r="N69" s="57">
        <v>81.61</v>
      </c>
      <c r="O69" s="57">
        <v>38.86</v>
      </c>
      <c r="P69" s="57">
        <v>58.29</v>
      </c>
      <c r="Q69" s="57">
        <v>39.979999999999997</v>
      </c>
      <c r="R69" s="57">
        <v>51.49</v>
      </c>
      <c r="S69" s="57">
        <v>1672.72</v>
      </c>
      <c r="T69" s="57">
        <v>37.44</v>
      </c>
      <c r="U69" s="58">
        <v>1635.28</v>
      </c>
      <c r="V69" s="1"/>
    </row>
    <row r="70" spans="1:22" customFormat="1" x14ac:dyDescent="0.25">
      <c r="A70" s="28"/>
      <c r="B70" s="3" t="s">
        <v>27</v>
      </c>
      <c r="C70" s="24">
        <v>971</v>
      </c>
      <c r="D70" s="24">
        <v>23994</v>
      </c>
      <c r="E70" s="2">
        <v>304.72000000000003</v>
      </c>
      <c r="F70" s="25">
        <v>24298.720000000001</v>
      </c>
      <c r="G70" s="25">
        <v>26323.57</v>
      </c>
      <c r="H70" s="2">
        <v>3517.67</v>
      </c>
      <c r="I70" s="2">
        <v>22805.9</v>
      </c>
      <c r="J70" s="2">
        <v>661.18</v>
      </c>
      <c r="K70" s="56">
        <v>22144.720000000001</v>
      </c>
      <c r="L70" s="27"/>
      <c r="M70" s="26">
        <v>2024.89</v>
      </c>
      <c r="N70" s="57">
        <v>85.05</v>
      </c>
      <c r="O70" s="57">
        <v>40.5</v>
      </c>
      <c r="P70" s="57">
        <v>60.75</v>
      </c>
      <c r="Q70" s="57">
        <v>45.74</v>
      </c>
      <c r="R70" s="57">
        <v>53.66</v>
      </c>
      <c r="S70" s="57">
        <v>1739.19</v>
      </c>
      <c r="T70" s="57">
        <v>50.86</v>
      </c>
      <c r="U70" s="58">
        <v>1688.33</v>
      </c>
      <c r="V70" s="1"/>
    </row>
    <row r="71" spans="1:22" customFormat="1" x14ac:dyDescent="0.25">
      <c r="A71" s="28"/>
      <c r="B71" s="3" t="s">
        <v>28</v>
      </c>
      <c r="C71" s="24">
        <v>971</v>
      </c>
      <c r="D71" s="24">
        <v>24965</v>
      </c>
      <c r="E71" s="2">
        <v>317.06</v>
      </c>
      <c r="F71" s="25">
        <v>25282.06</v>
      </c>
      <c r="G71" s="25">
        <v>27388.92</v>
      </c>
      <c r="H71" s="2">
        <v>3753.1</v>
      </c>
      <c r="I71" s="2">
        <v>23635.82</v>
      </c>
      <c r="J71" s="2">
        <v>827.16</v>
      </c>
      <c r="K71" s="56">
        <v>22808.66</v>
      </c>
      <c r="L71" s="27"/>
      <c r="M71" s="26">
        <v>2106.84</v>
      </c>
      <c r="N71" s="57">
        <v>88.49</v>
      </c>
      <c r="O71" s="57">
        <v>42.14</v>
      </c>
      <c r="P71" s="57">
        <v>63.21</v>
      </c>
      <c r="Q71" s="57">
        <v>54.75</v>
      </c>
      <c r="R71" s="57">
        <v>55.83</v>
      </c>
      <c r="S71" s="57">
        <v>1802.42</v>
      </c>
      <c r="T71" s="57">
        <v>63.63</v>
      </c>
      <c r="U71" s="58">
        <v>1738.79</v>
      </c>
      <c r="V71" s="1"/>
    </row>
    <row r="72" spans="1:22" customFormat="1" x14ac:dyDescent="0.25">
      <c r="A72" s="28"/>
      <c r="B72" s="3" t="s">
        <v>29</v>
      </c>
      <c r="C72" s="24">
        <v>971</v>
      </c>
      <c r="D72" s="24">
        <v>25936</v>
      </c>
      <c r="E72" s="2">
        <v>329.39</v>
      </c>
      <c r="F72" s="25">
        <v>26265.39</v>
      </c>
      <c r="G72" s="25">
        <v>28454.14</v>
      </c>
      <c r="H72" s="2">
        <v>3988.54</v>
      </c>
      <c r="I72" s="2">
        <v>24465.599999999999</v>
      </c>
      <c r="J72" s="2">
        <v>993.12</v>
      </c>
      <c r="K72" s="56">
        <v>23472.48</v>
      </c>
      <c r="L72" s="92"/>
      <c r="M72" s="26">
        <v>2188.7800000000002</v>
      </c>
      <c r="N72" s="57">
        <v>91.94</v>
      </c>
      <c r="O72" s="57">
        <v>43.78</v>
      </c>
      <c r="P72" s="57">
        <v>65.66</v>
      </c>
      <c r="Q72" s="57">
        <v>63.76</v>
      </c>
      <c r="R72" s="57">
        <v>58</v>
      </c>
      <c r="S72" s="57">
        <v>1865.64</v>
      </c>
      <c r="T72" s="57">
        <v>76.39</v>
      </c>
      <c r="U72" s="58">
        <v>1789.25</v>
      </c>
      <c r="V72" s="1"/>
    </row>
    <row r="73" spans="1:22" customFormat="1" ht="15.75" thickBot="1" x14ac:dyDescent="0.3">
      <c r="A73" s="29"/>
      <c r="B73" s="6" t="s">
        <v>30</v>
      </c>
      <c r="C73" s="30">
        <v>971</v>
      </c>
      <c r="D73" s="30">
        <v>26907</v>
      </c>
      <c r="E73" s="32">
        <v>341.72</v>
      </c>
      <c r="F73" s="32">
        <v>27248.720000000001</v>
      </c>
      <c r="G73" s="31">
        <v>29519.49</v>
      </c>
      <c r="H73" s="7">
        <v>4223.9799999999996</v>
      </c>
      <c r="I73" s="32">
        <v>25295.51</v>
      </c>
      <c r="J73" s="32">
        <v>1159.0999999999999</v>
      </c>
      <c r="K73" s="60">
        <v>24136.41</v>
      </c>
      <c r="L73" s="93"/>
      <c r="M73" s="32">
        <v>2270.73</v>
      </c>
      <c r="N73" s="32">
        <v>95.38</v>
      </c>
      <c r="O73" s="32">
        <v>45.41</v>
      </c>
      <c r="P73" s="32">
        <v>68.12</v>
      </c>
      <c r="Q73" s="32">
        <v>72.78</v>
      </c>
      <c r="R73" s="32">
        <v>60.17</v>
      </c>
      <c r="S73" s="32">
        <v>1928.87</v>
      </c>
      <c r="T73" s="32">
        <v>89.16</v>
      </c>
      <c r="U73" s="72">
        <v>1839.71</v>
      </c>
      <c r="V73" s="1"/>
    </row>
    <row r="74" spans="1:22" customFormat="1" ht="15.75" thickBot="1" x14ac:dyDescent="0.3">
      <c r="A74" s="23" t="s">
        <v>35</v>
      </c>
      <c r="B74" s="8" t="s">
        <v>36</v>
      </c>
      <c r="C74" s="24">
        <v>971</v>
      </c>
      <c r="D74" s="24">
        <v>27878</v>
      </c>
      <c r="E74" s="2">
        <v>354.05</v>
      </c>
      <c r="F74" s="25">
        <v>28232.05</v>
      </c>
      <c r="G74" s="25">
        <v>30584.71</v>
      </c>
      <c r="H74" s="2">
        <v>4459.54</v>
      </c>
      <c r="I74" s="2">
        <v>26125.17</v>
      </c>
      <c r="J74" s="2">
        <v>1325.03</v>
      </c>
      <c r="K74" s="56">
        <v>24800.14</v>
      </c>
      <c r="L74" s="27"/>
      <c r="M74" s="26">
        <v>2352.67</v>
      </c>
      <c r="N74" s="57">
        <v>98.83</v>
      </c>
      <c r="O74" s="57">
        <v>47.05</v>
      </c>
      <c r="P74" s="57">
        <v>70.58</v>
      </c>
      <c r="Q74" s="57">
        <v>81.790000000000006</v>
      </c>
      <c r="R74" s="57">
        <v>62.35</v>
      </c>
      <c r="S74" s="57">
        <v>1992.07</v>
      </c>
      <c r="T74" s="57">
        <v>101.93</v>
      </c>
      <c r="U74" s="58">
        <v>1890.14</v>
      </c>
      <c r="V74" s="1"/>
    </row>
    <row r="75" spans="1:22" customFormat="1" ht="15.75" thickBot="1" x14ac:dyDescent="0.3">
      <c r="A75" s="29"/>
      <c r="B75" s="36" t="s">
        <v>37</v>
      </c>
      <c r="C75" s="30">
        <v>971</v>
      </c>
      <c r="D75" s="30">
        <v>28849</v>
      </c>
      <c r="E75" s="32">
        <v>366.38</v>
      </c>
      <c r="F75" s="32">
        <v>29215.38</v>
      </c>
      <c r="G75" s="31">
        <v>31650.06</v>
      </c>
      <c r="H75" s="7">
        <v>4695.1000000000004</v>
      </c>
      <c r="I75" s="32">
        <v>26954.959999999999</v>
      </c>
      <c r="J75" s="32">
        <v>1490.99</v>
      </c>
      <c r="K75" s="60">
        <v>25463.97</v>
      </c>
      <c r="L75" s="93"/>
      <c r="M75" s="32">
        <v>2434.62</v>
      </c>
      <c r="N75" s="32">
        <v>102.27</v>
      </c>
      <c r="O75" s="32">
        <v>48.69</v>
      </c>
      <c r="P75" s="32">
        <v>73.040000000000006</v>
      </c>
      <c r="Q75" s="32">
        <v>90.81</v>
      </c>
      <c r="R75" s="32">
        <v>64.52</v>
      </c>
      <c r="S75" s="32">
        <v>2055.29</v>
      </c>
      <c r="T75" s="32">
        <v>114.69</v>
      </c>
      <c r="U75" s="72">
        <v>1940.6</v>
      </c>
      <c r="V75" s="1"/>
    </row>
    <row r="76" spans="1:22" customFormat="1" ht="15.75" thickBot="1" x14ac:dyDescent="0.3">
      <c r="A76" s="37" t="s">
        <v>38</v>
      </c>
      <c r="B76" s="38" t="s">
        <v>39</v>
      </c>
      <c r="C76" s="39">
        <v>971</v>
      </c>
      <c r="D76" s="76">
        <v>29820</v>
      </c>
      <c r="E76" s="32">
        <v>378.71</v>
      </c>
      <c r="F76" s="32">
        <v>30198.71</v>
      </c>
      <c r="G76" s="31">
        <v>32715.279999999999</v>
      </c>
      <c r="H76" s="7">
        <v>4930.53</v>
      </c>
      <c r="I76" s="32">
        <v>27784.75</v>
      </c>
      <c r="J76" s="32">
        <v>1656.95</v>
      </c>
      <c r="K76" s="60">
        <v>26127.8</v>
      </c>
      <c r="L76" s="93"/>
      <c r="M76" s="32">
        <v>2516.56</v>
      </c>
      <c r="N76" s="32">
        <v>105.71</v>
      </c>
      <c r="O76" s="32">
        <v>50.33</v>
      </c>
      <c r="P76" s="32">
        <v>75.5</v>
      </c>
      <c r="Q76" s="32">
        <v>99.82</v>
      </c>
      <c r="R76" s="32">
        <v>66.69</v>
      </c>
      <c r="S76" s="32">
        <v>2118.5100000000002</v>
      </c>
      <c r="T76" s="32">
        <v>127.46</v>
      </c>
      <c r="U76" s="72">
        <v>1991.05</v>
      </c>
      <c r="V76" s="1"/>
    </row>
    <row r="77" spans="1:22" customFormat="1" ht="23.25" thickBot="1" x14ac:dyDescent="0.3">
      <c r="A77" s="23" t="s">
        <v>40</v>
      </c>
      <c r="B77" s="102" t="s">
        <v>111</v>
      </c>
      <c r="C77" s="24"/>
      <c r="D77" s="77">
        <v>18043</v>
      </c>
      <c r="E77" s="2">
        <v>229.15</v>
      </c>
      <c r="F77" s="25">
        <v>18272.150000000001</v>
      </c>
      <c r="G77" s="25">
        <v>19794.84</v>
      </c>
      <c r="H77" s="2">
        <v>2428.27</v>
      </c>
      <c r="I77" s="2">
        <v>17366.57</v>
      </c>
      <c r="J77" s="2">
        <v>0</v>
      </c>
      <c r="K77" s="56">
        <v>17366.57</v>
      </c>
      <c r="L77" s="27"/>
      <c r="M77" s="26">
        <v>1522.68</v>
      </c>
      <c r="N77" s="57">
        <v>63.97</v>
      </c>
      <c r="O77" s="57">
        <v>30.45</v>
      </c>
      <c r="P77" s="57">
        <v>45.68</v>
      </c>
      <c r="Q77" s="57">
        <v>17.7</v>
      </c>
      <c r="R77" s="57">
        <v>40.35</v>
      </c>
      <c r="S77" s="57">
        <v>1324.53</v>
      </c>
      <c r="T77" s="57">
        <v>0</v>
      </c>
      <c r="U77" s="58">
        <v>1324.53</v>
      </c>
      <c r="V77" s="1"/>
    </row>
    <row r="78" spans="1:22" customFormat="1" x14ac:dyDescent="0.25">
      <c r="A78" s="45"/>
      <c r="B78" s="3" t="s">
        <v>18</v>
      </c>
      <c r="C78" s="24"/>
      <c r="D78" s="24">
        <v>20049</v>
      </c>
      <c r="E78" s="2">
        <v>254.62</v>
      </c>
      <c r="F78" s="25">
        <v>20303.62</v>
      </c>
      <c r="G78" s="25">
        <v>21995.61</v>
      </c>
      <c r="H78" s="2">
        <v>2789.05</v>
      </c>
      <c r="I78" s="2">
        <v>19206.560000000001</v>
      </c>
      <c r="J78" s="2">
        <v>0</v>
      </c>
      <c r="K78" s="56">
        <v>19206.560000000001</v>
      </c>
      <c r="L78" s="27"/>
      <c r="M78" s="26">
        <v>1691.97</v>
      </c>
      <c r="N78" s="57">
        <v>71.06</v>
      </c>
      <c r="O78" s="57">
        <v>33.840000000000003</v>
      </c>
      <c r="P78" s="57">
        <v>50.76</v>
      </c>
      <c r="Q78" s="57">
        <v>26.67</v>
      </c>
      <c r="R78" s="57">
        <v>44.84</v>
      </c>
      <c r="S78" s="57">
        <v>1464.8</v>
      </c>
      <c r="T78" s="57">
        <v>0</v>
      </c>
      <c r="U78" s="58">
        <v>1464.8</v>
      </c>
      <c r="V78" s="1"/>
    </row>
    <row r="79" spans="1:22" customFormat="1" x14ac:dyDescent="0.25">
      <c r="A79" s="28"/>
      <c r="B79" s="3" t="s">
        <v>19</v>
      </c>
      <c r="C79" s="24">
        <v>1036</v>
      </c>
      <c r="D79" s="24">
        <v>21085</v>
      </c>
      <c r="E79" s="2">
        <v>267.77999999999997</v>
      </c>
      <c r="F79" s="25">
        <v>21352.78</v>
      </c>
      <c r="G79" s="25">
        <v>23132.2</v>
      </c>
      <c r="H79" s="2">
        <v>2975.4</v>
      </c>
      <c r="I79" s="2">
        <v>20156.8</v>
      </c>
      <c r="J79" s="2">
        <v>131.36000000000001</v>
      </c>
      <c r="K79" s="56">
        <v>20025.439999999999</v>
      </c>
      <c r="L79" s="27"/>
      <c r="M79" s="26">
        <v>1779.4</v>
      </c>
      <c r="N79" s="57">
        <v>74.72</v>
      </c>
      <c r="O79" s="57">
        <v>35.590000000000003</v>
      </c>
      <c r="P79" s="57">
        <v>53.38</v>
      </c>
      <c r="Q79" s="57">
        <v>31.31</v>
      </c>
      <c r="R79" s="57">
        <v>47.15</v>
      </c>
      <c r="S79" s="57">
        <v>1537.25</v>
      </c>
      <c r="T79" s="57">
        <v>10.1</v>
      </c>
      <c r="U79" s="58">
        <v>1527.15</v>
      </c>
      <c r="V79" s="1"/>
    </row>
    <row r="80" spans="1:22" customFormat="1" x14ac:dyDescent="0.25">
      <c r="A80" s="28"/>
      <c r="B80" s="3" t="s">
        <v>20</v>
      </c>
      <c r="C80" s="24">
        <v>1036</v>
      </c>
      <c r="D80" s="24">
        <v>22121</v>
      </c>
      <c r="E80" s="2">
        <v>280.94</v>
      </c>
      <c r="F80" s="25">
        <v>22401.94</v>
      </c>
      <c r="G80" s="25">
        <v>24268.79</v>
      </c>
      <c r="H80" s="2">
        <v>3162.01</v>
      </c>
      <c r="I80" s="2">
        <v>21106.78</v>
      </c>
      <c r="J80" s="2">
        <v>321.36</v>
      </c>
      <c r="K80" s="56">
        <v>20785.419999999998</v>
      </c>
      <c r="L80" s="27"/>
      <c r="M80" s="26">
        <v>1866.83</v>
      </c>
      <c r="N80" s="57">
        <v>78.41</v>
      </c>
      <c r="O80" s="57">
        <v>37.340000000000003</v>
      </c>
      <c r="P80" s="57">
        <v>56</v>
      </c>
      <c r="Q80" s="57">
        <v>35.94</v>
      </c>
      <c r="R80" s="57">
        <v>49.47</v>
      </c>
      <c r="S80" s="57">
        <v>1609.67</v>
      </c>
      <c r="T80" s="57">
        <v>24.72</v>
      </c>
      <c r="U80" s="58">
        <v>1584.95</v>
      </c>
      <c r="V80" s="1"/>
    </row>
    <row r="81" spans="1:22" customFormat="1" x14ac:dyDescent="0.25">
      <c r="A81" s="28"/>
      <c r="B81" s="3" t="s">
        <v>21</v>
      </c>
      <c r="C81" s="24">
        <v>1036</v>
      </c>
      <c r="D81" s="24">
        <v>23157</v>
      </c>
      <c r="E81" s="2">
        <v>294.08999999999997</v>
      </c>
      <c r="F81" s="25">
        <v>23451.09</v>
      </c>
      <c r="G81" s="25">
        <v>25405.38</v>
      </c>
      <c r="H81" s="2">
        <v>3348.48</v>
      </c>
      <c r="I81" s="2">
        <v>22056.9</v>
      </c>
      <c r="J81" s="2">
        <v>511.38</v>
      </c>
      <c r="K81" s="56">
        <v>21545.52</v>
      </c>
      <c r="L81" s="27"/>
      <c r="M81" s="26">
        <v>1954.26</v>
      </c>
      <c r="N81" s="57">
        <v>82.07</v>
      </c>
      <c r="O81" s="57">
        <v>39.090000000000003</v>
      </c>
      <c r="P81" s="57">
        <v>58.63</v>
      </c>
      <c r="Q81" s="57">
        <v>40.58</v>
      </c>
      <c r="R81" s="57">
        <v>51.79</v>
      </c>
      <c r="S81" s="57">
        <v>1682.1</v>
      </c>
      <c r="T81" s="57">
        <v>39.340000000000003</v>
      </c>
      <c r="U81" s="58">
        <v>1642.76</v>
      </c>
      <c r="V81" s="1"/>
    </row>
    <row r="82" spans="1:22" customFormat="1" x14ac:dyDescent="0.25">
      <c r="A82" s="28"/>
      <c r="B82" s="3" t="s">
        <v>22</v>
      </c>
      <c r="C82" s="24">
        <v>1036</v>
      </c>
      <c r="D82" s="24">
        <v>24193</v>
      </c>
      <c r="E82" s="2">
        <v>307.25</v>
      </c>
      <c r="F82" s="25">
        <v>24500.25</v>
      </c>
      <c r="G82" s="25">
        <v>26541.97</v>
      </c>
      <c r="H82" s="2">
        <v>3565.78</v>
      </c>
      <c r="I82" s="2">
        <v>22976.19</v>
      </c>
      <c r="J82" s="2">
        <v>695.24</v>
      </c>
      <c r="K82" s="56">
        <v>22280.95</v>
      </c>
      <c r="L82" s="27"/>
      <c r="M82" s="26">
        <v>2041.69</v>
      </c>
      <c r="N82" s="57">
        <v>85.76</v>
      </c>
      <c r="O82" s="57">
        <v>40.83</v>
      </c>
      <c r="P82" s="57">
        <v>61.25</v>
      </c>
      <c r="Q82" s="57">
        <v>47.58</v>
      </c>
      <c r="R82" s="57">
        <v>54.1</v>
      </c>
      <c r="S82" s="57">
        <v>1752.17</v>
      </c>
      <c r="T82" s="57">
        <v>53.48</v>
      </c>
      <c r="U82" s="58">
        <v>1698.69</v>
      </c>
      <c r="V82" s="1"/>
    </row>
    <row r="83" spans="1:22" customFormat="1" x14ac:dyDescent="0.25">
      <c r="A83" s="28"/>
      <c r="B83" s="3" t="s">
        <v>23</v>
      </c>
      <c r="C83" s="24">
        <v>1036</v>
      </c>
      <c r="D83" s="24">
        <v>25229</v>
      </c>
      <c r="E83" s="2">
        <v>320.41000000000003</v>
      </c>
      <c r="F83" s="25">
        <v>25549.41</v>
      </c>
      <c r="G83" s="25">
        <v>27678.560000000001</v>
      </c>
      <c r="H83" s="2">
        <v>3816.87</v>
      </c>
      <c r="I83" s="2">
        <v>23861.69</v>
      </c>
      <c r="J83" s="2">
        <v>872.34</v>
      </c>
      <c r="K83" s="56">
        <v>22989.35</v>
      </c>
      <c r="L83" s="27"/>
      <c r="M83" s="26">
        <v>2129.12</v>
      </c>
      <c r="N83" s="57">
        <v>89.42</v>
      </c>
      <c r="O83" s="57">
        <v>42.58</v>
      </c>
      <c r="P83" s="57">
        <v>63.87</v>
      </c>
      <c r="Q83" s="57">
        <v>57.2</v>
      </c>
      <c r="R83" s="57">
        <v>56.42</v>
      </c>
      <c r="S83" s="57">
        <v>1819.63</v>
      </c>
      <c r="T83" s="57">
        <v>67.099999999999994</v>
      </c>
      <c r="U83" s="58">
        <v>1752.53</v>
      </c>
      <c r="V83" s="1"/>
    </row>
    <row r="84" spans="1:22" customFormat="1" x14ac:dyDescent="0.25">
      <c r="A84" s="28"/>
      <c r="B84" s="3" t="s">
        <v>24</v>
      </c>
      <c r="C84" s="24">
        <v>1036</v>
      </c>
      <c r="D84" s="24">
        <v>26265</v>
      </c>
      <c r="E84" s="2">
        <v>333.57</v>
      </c>
      <c r="F84" s="25">
        <v>26598.57</v>
      </c>
      <c r="G84" s="25">
        <v>28815.15</v>
      </c>
      <c r="H84" s="2">
        <v>4068.47</v>
      </c>
      <c r="I84" s="2">
        <v>24746.68</v>
      </c>
      <c r="J84" s="2">
        <v>1049.3399999999999</v>
      </c>
      <c r="K84" s="56">
        <v>23697.34</v>
      </c>
      <c r="L84" s="27"/>
      <c r="M84" s="26">
        <v>2216.5500000000002</v>
      </c>
      <c r="N84" s="57">
        <v>93.11</v>
      </c>
      <c r="O84" s="57">
        <v>44.33</v>
      </c>
      <c r="P84" s="57">
        <v>66.5</v>
      </c>
      <c r="Q84" s="57">
        <v>66.819999999999993</v>
      </c>
      <c r="R84" s="57">
        <v>58.74</v>
      </c>
      <c r="S84" s="57">
        <v>1887.05</v>
      </c>
      <c r="T84" s="57">
        <v>80.72</v>
      </c>
      <c r="U84" s="58">
        <v>1806.33</v>
      </c>
      <c r="V84" s="1"/>
    </row>
    <row r="85" spans="1:22" customFormat="1" x14ac:dyDescent="0.25">
      <c r="A85" s="28"/>
      <c r="B85" s="3" t="s">
        <v>25</v>
      </c>
      <c r="C85" s="24">
        <v>1036</v>
      </c>
      <c r="D85" s="24">
        <v>27301</v>
      </c>
      <c r="E85" s="2">
        <v>346.72</v>
      </c>
      <c r="F85" s="25">
        <v>27647.72</v>
      </c>
      <c r="G85" s="25">
        <v>29951.74</v>
      </c>
      <c r="H85" s="2">
        <v>4319.5600000000004</v>
      </c>
      <c r="I85" s="2">
        <v>25632.18</v>
      </c>
      <c r="J85" s="2">
        <v>1226.44</v>
      </c>
      <c r="K85" s="56">
        <v>24405.74</v>
      </c>
      <c r="L85" s="27"/>
      <c r="M85" s="26">
        <v>2303.98</v>
      </c>
      <c r="N85" s="57">
        <v>96.77</v>
      </c>
      <c r="O85" s="57">
        <v>46.08</v>
      </c>
      <c r="P85" s="57">
        <v>69.12</v>
      </c>
      <c r="Q85" s="57">
        <v>76.44</v>
      </c>
      <c r="R85" s="57">
        <v>61.06</v>
      </c>
      <c r="S85" s="57">
        <v>1954.51</v>
      </c>
      <c r="T85" s="57">
        <v>94.34</v>
      </c>
      <c r="U85" s="58">
        <v>1860.17</v>
      </c>
      <c r="V85" s="1"/>
    </row>
    <row r="86" spans="1:22" customFormat="1" x14ac:dyDescent="0.25">
      <c r="A86" s="28"/>
      <c r="B86" s="3" t="s">
        <v>26</v>
      </c>
      <c r="C86" s="24">
        <v>1036</v>
      </c>
      <c r="D86" s="24">
        <v>28337</v>
      </c>
      <c r="E86" s="2">
        <v>359.88</v>
      </c>
      <c r="F86" s="25">
        <v>28696.880000000001</v>
      </c>
      <c r="G86" s="25">
        <v>31088.33</v>
      </c>
      <c r="H86" s="2">
        <v>4570.3900000000003</v>
      </c>
      <c r="I86" s="2">
        <v>26517.94</v>
      </c>
      <c r="J86" s="2">
        <v>1403.59</v>
      </c>
      <c r="K86" s="56">
        <v>25114.35</v>
      </c>
      <c r="L86" s="27"/>
      <c r="M86" s="26">
        <v>2391.41</v>
      </c>
      <c r="N86" s="57">
        <v>100.42</v>
      </c>
      <c r="O86" s="57">
        <v>47.83</v>
      </c>
      <c r="P86" s="57">
        <v>71.739999999999995</v>
      </c>
      <c r="Q86" s="57">
        <v>86.05</v>
      </c>
      <c r="R86" s="57">
        <v>63.37</v>
      </c>
      <c r="S86" s="57">
        <v>2022</v>
      </c>
      <c r="T86" s="57">
        <v>107.97</v>
      </c>
      <c r="U86" s="58">
        <v>1914.03</v>
      </c>
      <c r="V86" s="1"/>
    </row>
    <row r="87" spans="1:22" customFormat="1" x14ac:dyDescent="0.25">
      <c r="A87" s="28"/>
      <c r="B87" s="3" t="s">
        <v>27</v>
      </c>
      <c r="C87" s="24">
        <v>1036</v>
      </c>
      <c r="D87" s="24">
        <v>29373</v>
      </c>
      <c r="E87" s="2">
        <v>373.04</v>
      </c>
      <c r="F87" s="25">
        <v>29746.04</v>
      </c>
      <c r="G87" s="25">
        <v>32224.92</v>
      </c>
      <c r="H87" s="2">
        <v>4822.12</v>
      </c>
      <c r="I87" s="2">
        <v>27402.799999999999</v>
      </c>
      <c r="J87" s="2">
        <v>1580.56</v>
      </c>
      <c r="K87" s="56">
        <v>25822.240000000002</v>
      </c>
      <c r="L87" s="94"/>
      <c r="M87" s="26">
        <v>2478.84</v>
      </c>
      <c r="N87" s="57">
        <v>104.12</v>
      </c>
      <c r="O87" s="57">
        <v>49.58</v>
      </c>
      <c r="P87" s="57">
        <v>74.37</v>
      </c>
      <c r="Q87" s="57">
        <v>95.67</v>
      </c>
      <c r="R87" s="57">
        <v>65.69</v>
      </c>
      <c r="S87" s="57">
        <v>2089.41</v>
      </c>
      <c r="T87" s="57">
        <v>121.58</v>
      </c>
      <c r="U87" s="58">
        <v>1967.83</v>
      </c>
      <c r="V87" s="1"/>
    </row>
    <row r="88" spans="1:22" customFormat="1" ht="15.75" thickBot="1" x14ac:dyDescent="0.3">
      <c r="A88" s="29"/>
      <c r="B88" s="6" t="s">
        <v>28</v>
      </c>
      <c r="C88" s="30">
        <v>1036</v>
      </c>
      <c r="D88" s="76">
        <v>30409</v>
      </c>
      <c r="E88" s="32">
        <v>386.19</v>
      </c>
      <c r="F88" s="32">
        <v>30795.19</v>
      </c>
      <c r="G88" s="31">
        <v>33361.51</v>
      </c>
      <c r="H88" s="7">
        <v>5073.08</v>
      </c>
      <c r="I88" s="32">
        <v>28288.43</v>
      </c>
      <c r="J88" s="32">
        <v>1772.11</v>
      </c>
      <c r="K88" s="60">
        <v>26516.32</v>
      </c>
      <c r="L88" s="93"/>
      <c r="M88" s="32">
        <v>2566.27</v>
      </c>
      <c r="N88" s="32">
        <v>107.77</v>
      </c>
      <c r="O88" s="32">
        <v>51.33</v>
      </c>
      <c r="P88" s="32">
        <v>76.989999999999995</v>
      </c>
      <c r="Q88" s="32">
        <v>105.29</v>
      </c>
      <c r="R88" s="32">
        <v>68.010000000000005</v>
      </c>
      <c r="S88" s="32">
        <v>2156.88</v>
      </c>
      <c r="T88" s="32">
        <v>136.32</v>
      </c>
      <c r="U88" s="72">
        <v>2020.56</v>
      </c>
      <c r="V88" s="1"/>
    </row>
    <row r="89" spans="1:22" customFormat="1" ht="15.75" thickBot="1" x14ac:dyDescent="0.3">
      <c r="A89" s="33" t="s">
        <v>41</v>
      </c>
      <c r="B89" s="34" t="s">
        <v>29</v>
      </c>
      <c r="C89" s="24">
        <v>1036</v>
      </c>
      <c r="D89" s="24">
        <v>31445</v>
      </c>
      <c r="E89" s="2">
        <v>399.35</v>
      </c>
      <c r="F89" s="25">
        <v>31844.35</v>
      </c>
      <c r="G89" s="25">
        <v>34498.1</v>
      </c>
      <c r="H89" s="2">
        <v>5324.58</v>
      </c>
      <c r="I89" s="65">
        <v>29173.52</v>
      </c>
      <c r="J89" s="2">
        <v>1993.38</v>
      </c>
      <c r="K89" s="66">
        <v>27180.14</v>
      </c>
      <c r="L89" s="95"/>
      <c r="M89" s="26">
        <v>2653.7</v>
      </c>
      <c r="N89" s="57">
        <v>111.47</v>
      </c>
      <c r="O89" s="57">
        <v>53.07</v>
      </c>
      <c r="P89" s="57">
        <v>79.61</v>
      </c>
      <c r="Q89" s="57">
        <v>114.91</v>
      </c>
      <c r="R89" s="57">
        <v>70.319999999999993</v>
      </c>
      <c r="S89" s="57">
        <v>2224.3200000000002</v>
      </c>
      <c r="T89" s="59">
        <v>153.34</v>
      </c>
      <c r="U89" s="71">
        <v>2070.98</v>
      </c>
      <c r="V89" s="1"/>
    </row>
    <row r="90" spans="1:22" customFormat="1" ht="15.75" thickBot="1" x14ac:dyDescent="0.3">
      <c r="A90" s="29"/>
      <c r="B90" s="6" t="s">
        <v>30</v>
      </c>
      <c r="C90" s="24">
        <v>1036</v>
      </c>
      <c r="D90" s="76">
        <v>32481</v>
      </c>
      <c r="E90" s="32">
        <v>412.51</v>
      </c>
      <c r="F90" s="32">
        <v>32893.51</v>
      </c>
      <c r="G90" s="31">
        <v>35634.69</v>
      </c>
      <c r="H90" s="7">
        <v>5575.41</v>
      </c>
      <c r="I90" s="32">
        <v>30059.279999999999</v>
      </c>
      <c r="J90" s="32">
        <v>2214.8200000000002</v>
      </c>
      <c r="K90" s="60">
        <v>27844.46</v>
      </c>
      <c r="L90" s="93"/>
      <c r="M90" s="32">
        <v>2741.13</v>
      </c>
      <c r="N90" s="32">
        <v>115.12</v>
      </c>
      <c r="O90" s="32">
        <v>54.82</v>
      </c>
      <c r="P90" s="32">
        <v>82.23</v>
      </c>
      <c r="Q90" s="32">
        <v>124.52</v>
      </c>
      <c r="R90" s="32">
        <v>72.64</v>
      </c>
      <c r="S90" s="32">
        <v>2291.8000000000002</v>
      </c>
      <c r="T90" s="32">
        <v>170.37</v>
      </c>
      <c r="U90" s="72">
        <v>2121.4299999999998</v>
      </c>
      <c r="V90" s="1"/>
    </row>
    <row r="91" spans="1:22" customFormat="1" ht="15.75" thickBot="1" x14ac:dyDescent="0.3">
      <c r="A91" s="33" t="s">
        <v>42</v>
      </c>
      <c r="B91" s="34" t="s">
        <v>18</v>
      </c>
      <c r="C91" s="35"/>
      <c r="D91" s="24">
        <v>22648</v>
      </c>
      <c r="E91" s="2">
        <v>287.63</v>
      </c>
      <c r="F91" s="25">
        <v>22935.63</v>
      </c>
      <c r="G91" s="25">
        <v>24846.9</v>
      </c>
      <c r="H91" s="2">
        <v>3256.73</v>
      </c>
      <c r="I91" s="2">
        <v>21590.17</v>
      </c>
      <c r="J91" s="2">
        <v>418.03</v>
      </c>
      <c r="K91" s="56">
        <v>21172.14</v>
      </c>
      <c r="L91" s="27"/>
      <c r="M91" s="26">
        <v>1911.3</v>
      </c>
      <c r="N91" s="57">
        <v>80.260000000000005</v>
      </c>
      <c r="O91" s="57">
        <v>38.229999999999997</v>
      </c>
      <c r="P91" s="57">
        <v>57.34</v>
      </c>
      <c r="Q91" s="57">
        <v>38.299999999999997</v>
      </c>
      <c r="R91" s="57">
        <v>50.65</v>
      </c>
      <c r="S91" s="57">
        <v>1646.52</v>
      </c>
      <c r="T91" s="57">
        <v>32.159999999999997</v>
      </c>
      <c r="U91" s="58">
        <v>1614.36</v>
      </c>
      <c r="V91" s="1"/>
    </row>
    <row r="92" spans="1:22" customFormat="1" x14ac:dyDescent="0.25">
      <c r="A92" s="28"/>
      <c r="B92" s="3" t="s">
        <v>19</v>
      </c>
      <c r="C92" s="24">
        <v>1132</v>
      </c>
      <c r="D92" s="24">
        <v>23780</v>
      </c>
      <c r="E92" s="2">
        <v>302.01</v>
      </c>
      <c r="F92" s="25">
        <v>24082.01</v>
      </c>
      <c r="G92" s="25">
        <v>26088.79</v>
      </c>
      <c r="H92" s="2">
        <v>3465.63</v>
      </c>
      <c r="I92" s="2">
        <v>22623.16</v>
      </c>
      <c r="J92" s="2">
        <v>624.63</v>
      </c>
      <c r="K92" s="56">
        <v>21998.53</v>
      </c>
      <c r="L92" s="27"/>
      <c r="M92" s="26">
        <v>2006.83</v>
      </c>
      <c r="N92" s="57">
        <v>84.29</v>
      </c>
      <c r="O92" s="57">
        <v>40.14</v>
      </c>
      <c r="P92" s="57">
        <v>60.2</v>
      </c>
      <c r="Q92" s="57">
        <v>43.75</v>
      </c>
      <c r="R92" s="57">
        <v>53.18</v>
      </c>
      <c r="S92" s="57">
        <v>1725.27</v>
      </c>
      <c r="T92" s="57">
        <v>48.05</v>
      </c>
      <c r="U92" s="58">
        <v>1677.22</v>
      </c>
      <c r="V92" s="1"/>
    </row>
    <row r="93" spans="1:22" customFormat="1" x14ac:dyDescent="0.25">
      <c r="A93" s="28"/>
      <c r="B93" s="3" t="s">
        <v>20</v>
      </c>
      <c r="C93" s="24">
        <v>1132</v>
      </c>
      <c r="D93" s="24">
        <v>24912</v>
      </c>
      <c r="E93" s="2">
        <v>316.38</v>
      </c>
      <c r="F93" s="25">
        <v>25228.38</v>
      </c>
      <c r="G93" s="25">
        <v>27330.81</v>
      </c>
      <c r="H93" s="2">
        <v>3739.91</v>
      </c>
      <c r="I93" s="2">
        <v>23590.9</v>
      </c>
      <c r="J93" s="2">
        <v>818.18</v>
      </c>
      <c r="K93" s="56">
        <v>22772.720000000001</v>
      </c>
      <c r="L93" s="27"/>
      <c r="M93" s="26">
        <v>2102.37</v>
      </c>
      <c r="N93" s="57">
        <v>88.28</v>
      </c>
      <c r="O93" s="57">
        <v>42.05</v>
      </c>
      <c r="P93" s="57">
        <v>63.07</v>
      </c>
      <c r="Q93" s="57">
        <v>54.26</v>
      </c>
      <c r="R93" s="57">
        <v>55.71</v>
      </c>
      <c r="S93" s="57">
        <v>1799</v>
      </c>
      <c r="T93" s="57">
        <v>62.94</v>
      </c>
      <c r="U93" s="58">
        <v>1736.06</v>
      </c>
      <c r="V93" s="1"/>
    </row>
    <row r="94" spans="1:22" customFormat="1" x14ac:dyDescent="0.25">
      <c r="A94" s="28"/>
      <c r="B94" s="3" t="s">
        <v>21</v>
      </c>
      <c r="C94" s="24">
        <v>1132</v>
      </c>
      <c r="D94" s="24">
        <v>26044</v>
      </c>
      <c r="E94" s="2">
        <v>330.76</v>
      </c>
      <c r="F94" s="25">
        <v>26374.76</v>
      </c>
      <c r="G94" s="25">
        <v>28572.7</v>
      </c>
      <c r="H94" s="2">
        <v>4014.84</v>
      </c>
      <c r="I94" s="2">
        <v>24557.86</v>
      </c>
      <c r="J94" s="2">
        <v>1011.57</v>
      </c>
      <c r="K94" s="56">
        <v>23546.29</v>
      </c>
      <c r="L94" s="27"/>
      <c r="M94" s="26">
        <v>2197.9</v>
      </c>
      <c r="N94" s="57">
        <v>92.32</v>
      </c>
      <c r="O94" s="57">
        <v>43.96</v>
      </c>
      <c r="P94" s="57">
        <v>65.94</v>
      </c>
      <c r="Q94" s="57">
        <v>64.77</v>
      </c>
      <c r="R94" s="57">
        <v>58.24</v>
      </c>
      <c r="S94" s="57">
        <v>1872.67</v>
      </c>
      <c r="T94" s="57">
        <v>77.81</v>
      </c>
      <c r="U94" s="58">
        <v>1794.86</v>
      </c>
      <c r="V94" s="1"/>
    </row>
    <row r="95" spans="1:22" customFormat="1" x14ac:dyDescent="0.25">
      <c r="A95" s="28"/>
      <c r="B95" s="3" t="s">
        <v>22</v>
      </c>
      <c r="C95" s="24">
        <v>1132</v>
      </c>
      <c r="D95" s="24">
        <v>27176</v>
      </c>
      <c r="E95" s="2">
        <v>345.14</v>
      </c>
      <c r="F95" s="25">
        <v>27521.14</v>
      </c>
      <c r="G95" s="25">
        <v>29814.59</v>
      </c>
      <c r="H95" s="2">
        <v>4289</v>
      </c>
      <c r="I95" s="2">
        <v>25525.59</v>
      </c>
      <c r="J95" s="2">
        <v>1205.1199999999999</v>
      </c>
      <c r="K95" s="56">
        <v>24320.47</v>
      </c>
      <c r="L95" s="27"/>
      <c r="M95" s="26">
        <v>2293.4299999999998</v>
      </c>
      <c r="N95" s="57">
        <v>96.31</v>
      </c>
      <c r="O95" s="57">
        <v>45.87</v>
      </c>
      <c r="P95" s="57">
        <v>68.8</v>
      </c>
      <c r="Q95" s="57">
        <v>75.28</v>
      </c>
      <c r="R95" s="57">
        <v>60.78</v>
      </c>
      <c r="S95" s="57">
        <v>1946.39</v>
      </c>
      <c r="T95" s="57">
        <v>92.7</v>
      </c>
      <c r="U95" s="58">
        <v>1853.69</v>
      </c>
      <c r="V95" s="1"/>
    </row>
    <row r="96" spans="1:22" customFormat="1" x14ac:dyDescent="0.25">
      <c r="A96" s="28"/>
      <c r="B96" s="3" t="s">
        <v>23</v>
      </c>
      <c r="C96" s="24">
        <v>1132</v>
      </c>
      <c r="D96" s="24">
        <v>28308</v>
      </c>
      <c r="E96" s="2">
        <v>359.51</v>
      </c>
      <c r="F96" s="25">
        <v>28667.51</v>
      </c>
      <c r="G96" s="25">
        <v>31056.48</v>
      </c>
      <c r="H96" s="2">
        <v>4563.68</v>
      </c>
      <c r="I96" s="2">
        <v>26492.799999999999</v>
      </c>
      <c r="J96" s="2">
        <v>1398.56</v>
      </c>
      <c r="K96" s="56">
        <v>25094.240000000002</v>
      </c>
      <c r="L96" s="27"/>
      <c r="M96" s="26">
        <v>2388.96</v>
      </c>
      <c r="N96" s="57">
        <v>100.34</v>
      </c>
      <c r="O96" s="57">
        <v>47.78</v>
      </c>
      <c r="P96" s="57">
        <v>71.67</v>
      </c>
      <c r="Q96" s="57">
        <v>85.78</v>
      </c>
      <c r="R96" s="57">
        <v>63.31</v>
      </c>
      <c r="S96" s="57">
        <v>2020.08</v>
      </c>
      <c r="T96" s="57">
        <v>107.58</v>
      </c>
      <c r="U96" s="58">
        <v>1912.5</v>
      </c>
      <c r="V96" s="1"/>
    </row>
    <row r="97" spans="1:23" customFormat="1" x14ac:dyDescent="0.25">
      <c r="A97" s="28"/>
      <c r="B97" s="3" t="s">
        <v>24</v>
      </c>
      <c r="C97" s="24">
        <v>1132</v>
      </c>
      <c r="D97" s="24">
        <v>29440</v>
      </c>
      <c r="E97" s="2">
        <v>373.89</v>
      </c>
      <c r="F97" s="25">
        <v>29813.89</v>
      </c>
      <c r="G97" s="25">
        <v>32298.37</v>
      </c>
      <c r="H97" s="2">
        <v>4837.84</v>
      </c>
      <c r="I97" s="2">
        <v>27460.53</v>
      </c>
      <c r="J97" s="2">
        <v>1592.11</v>
      </c>
      <c r="K97" s="56">
        <v>25868.42</v>
      </c>
      <c r="L97" s="27"/>
      <c r="M97" s="26">
        <v>2484.4899999999998</v>
      </c>
      <c r="N97" s="57">
        <v>104.33</v>
      </c>
      <c r="O97" s="57">
        <v>49.69</v>
      </c>
      <c r="P97" s="57">
        <v>74.53</v>
      </c>
      <c r="Q97" s="57">
        <v>96.29</v>
      </c>
      <c r="R97" s="57">
        <v>65.84</v>
      </c>
      <c r="S97" s="57">
        <v>2093.81</v>
      </c>
      <c r="T97" s="57">
        <v>122.47</v>
      </c>
      <c r="U97" s="58">
        <v>1971.34</v>
      </c>
      <c r="V97" s="1"/>
    </row>
    <row r="98" spans="1:23" customFormat="1" x14ac:dyDescent="0.25">
      <c r="A98" s="28"/>
      <c r="B98" s="3" t="s">
        <v>25</v>
      </c>
      <c r="C98" s="24">
        <v>1132</v>
      </c>
      <c r="D98" s="24">
        <v>30572</v>
      </c>
      <c r="E98" s="2">
        <v>388.26</v>
      </c>
      <c r="F98" s="25">
        <v>30960.26</v>
      </c>
      <c r="G98" s="25">
        <v>33540.26</v>
      </c>
      <c r="H98" s="2">
        <v>5112.6400000000003</v>
      </c>
      <c r="I98" s="2">
        <v>28427.62</v>
      </c>
      <c r="J98" s="2">
        <v>1806.91</v>
      </c>
      <c r="K98" s="56">
        <v>26620.71</v>
      </c>
      <c r="L98" s="27"/>
      <c r="M98" s="26">
        <v>2580.02</v>
      </c>
      <c r="N98" s="57">
        <v>108.36</v>
      </c>
      <c r="O98" s="57">
        <v>51.6</v>
      </c>
      <c r="P98" s="57">
        <v>77.400000000000006</v>
      </c>
      <c r="Q98" s="57">
        <v>106.8</v>
      </c>
      <c r="R98" s="57">
        <v>68.37</v>
      </c>
      <c r="S98" s="57">
        <v>2167.4899999999998</v>
      </c>
      <c r="T98" s="57">
        <v>138.99</v>
      </c>
      <c r="U98" s="58">
        <v>2028.5</v>
      </c>
      <c r="V98" s="1"/>
    </row>
    <row r="99" spans="1:23" customFormat="1" x14ac:dyDescent="0.25">
      <c r="A99" s="28"/>
      <c r="B99" s="3" t="s">
        <v>26</v>
      </c>
      <c r="C99" s="24">
        <v>1132</v>
      </c>
      <c r="D99" s="24">
        <v>31704</v>
      </c>
      <c r="E99" s="2">
        <v>402.64</v>
      </c>
      <c r="F99" s="25">
        <v>32106.639999999999</v>
      </c>
      <c r="G99" s="25">
        <v>34782.15</v>
      </c>
      <c r="H99" s="2">
        <v>5387.44</v>
      </c>
      <c r="I99" s="2">
        <v>29394.71</v>
      </c>
      <c r="J99" s="2">
        <v>2048.6799999999998</v>
      </c>
      <c r="K99" s="56">
        <v>27346.03</v>
      </c>
      <c r="L99" s="27"/>
      <c r="M99" s="26">
        <v>2675.55</v>
      </c>
      <c r="N99" s="57">
        <v>112.39</v>
      </c>
      <c r="O99" s="57">
        <v>53.51</v>
      </c>
      <c r="P99" s="57">
        <v>80.27</v>
      </c>
      <c r="Q99" s="57">
        <v>117.31</v>
      </c>
      <c r="R99" s="57">
        <v>70.900000000000006</v>
      </c>
      <c r="S99" s="57">
        <v>2241.17</v>
      </c>
      <c r="T99" s="57">
        <v>157.59</v>
      </c>
      <c r="U99" s="58">
        <v>2083.58</v>
      </c>
      <c r="V99" s="1"/>
    </row>
    <row r="100" spans="1:23" customFormat="1" x14ac:dyDescent="0.25">
      <c r="A100" s="28"/>
      <c r="B100" s="3" t="s">
        <v>27</v>
      </c>
      <c r="C100" s="24">
        <v>1132</v>
      </c>
      <c r="D100" s="24">
        <v>32836</v>
      </c>
      <c r="E100" s="2">
        <v>417.02</v>
      </c>
      <c r="F100" s="25">
        <v>33253.019999999997</v>
      </c>
      <c r="G100" s="25">
        <v>36024.17</v>
      </c>
      <c r="H100" s="2">
        <v>5661.6</v>
      </c>
      <c r="I100" s="2">
        <v>30362.57</v>
      </c>
      <c r="J100" s="2">
        <v>2290.64</v>
      </c>
      <c r="K100" s="56">
        <v>28071.93</v>
      </c>
      <c r="L100" s="94"/>
      <c r="M100" s="26">
        <v>2771.09</v>
      </c>
      <c r="N100" s="57">
        <v>116.38</v>
      </c>
      <c r="O100" s="57">
        <v>55.42</v>
      </c>
      <c r="P100" s="57">
        <v>83.13</v>
      </c>
      <c r="Q100" s="57">
        <v>127.82</v>
      </c>
      <c r="R100" s="57">
        <v>73.430000000000007</v>
      </c>
      <c r="S100" s="57">
        <v>2314.91</v>
      </c>
      <c r="T100" s="57">
        <v>176.2</v>
      </c>
      <c r="U100" s="58">
        <v>2138.71</v>
      </c>
      <c r="V100" s="1"/>
    </row>
    <row r="101" spans="1:23" customFormat="1" ht="15.75" thickBot="1" x14ac:dyDescent="0.3">
      <c r="A101" s="29"/>
      <c r="B101" s="6" t="s">
        <v>28</v>
      </c>
      <c r="C101" s="30">
        <v>1132</v>
      </c>
      <c r="D101" s="30">
        <v>33968</v>
      </c>
      <c r="E101" s="32">
        <v>431.39</v>
      </c>
      <c r="F101" s="32">
        <v>34399.39</v>
      </c>
      <c r="G101" s="31">
        <v>37266.06</v>
      </c>
      <c r="H101" s="7">
        <v>5936.4</v>
      </c>
      <c r="I101" s="32">
        <v>31329.66</v>
      </c>
      <c r="J101" s="32">
        <v>2532.42</v>
      </c>
      <c r="K101" s="60">
        <v>28797.24</v>
      </c>
      <c r="L101" s="93"/>
      <c r="M101" s="32">
        <v>2866.62</v>
      </c>
      <c r="N101" s="32">
        <v>120.41</v>
      </c>
      <c r="O101" s="32">
        <v>57.33</v>
      </c>
      <c r="P101" s="32">
        <v>86</v>
      </c>
      <c r="Q101" s="32">
        <v>138.33000000000001</v>
      </c>
      <c r="R101" s="32">
        <v>75.97</v>
      </c>
      <c r="S101" s="32">
        <v>2388.58</v>
      </c>
      <c r="T101" s="32">
        <v>194.8</v>
      </c>
      <c r="U101" s="72">
        <v>2193.7800000000002</v>
      </c>
      <c r="V101" s="1"/>
    </row>
    <row r="102" spans="1:23" customFormat="1" ht="15.75" thickBot="1" x14ac:dyDescent="0.3">
      <c r="A102" s="33" t="s">
        <v>43</v>
      </c>
      <c r="B102" s="34" t="s">
        <v>29</v>
      </c>
      <c r="C102" s="24">
        <v>1132</v>
      </c>
      <c r="D102" s="24">
        <v>35100</v>
      </c>
      <c r="E102" s="2">
        <v>445.77</v>
      </c>
      <c r="F102" s="25">
        <v>35545.769999999997</v>
      </c>
      <c r="G102" s="25">
        <v>38507.949999999997</v>
      </c>
      <c r="H102" s="2">
        <v>6210.56</v>
      </c>
      <c r="I102" s="2">
        <v>32297.39</v>
      </c>
      <c r="J102" s="2">
        <v>2774.35</v>
      </c>
      <c r="K102" s="56">
        <v>29523.040000000001</v>
      </c>
      <c r="L102" s="94"/>
      <c r="M102" s="26">
        <v>2962.15</v>
      </c>
      <c r="N102" s="57">
        <v>124.4</v>
      </c>
      <c r="O102" s="57">
        <v>59.24</v>
      </c>
      <c r="P102" s="57">
        <v>88.86</v>
      </c>
      <c r="Q102" s="57">
        <v>148.84</v>
      </c>
      <c r="R102" s="57">
        <v>78.5</v>
      </c>
      <c r="S102" s="57">
        <v>2462.31</v>
      </c>
      <c r="T102" s="57">
        <v>213.41</v>
      </c>
      <c r="U102" s="58">
        <v>2248.9</v>
      </c>
      <c r="V102" s="1"/>
    </row>
    <row r="103" spans="1:23" customFormat="1" ht="15.75" thickBot="1" x14ac:dyDescent="0.3">
      <c r="A103" s="29"/>
      <c r="B103" s="6" t="s">
        <v>30</v>
      </c>
      <c r="C103" s="30">
        <v>1132</v>
      </c>
      <c r="D103" s="30">
        <v>36232</v>
      </c>
      <c r="E103" s="32">
        <v>460.15</v>
      </c>
      <c r="F103" s="32">
        <v>36692.15</v>
      </c>
      <c r="G103" s="31">
        <v>39749.839999999997</v>
      </c>
      <c r="H103" s="7">
        <v>6504.21</v>
      </c>
      <c r="I103" s="32">
        <v>33245.629999999997</v>
      </c>
      <c r="J103" s="32">
        <v>3011.41</v>
      </c>
      <c r="K103" s="60">
        <v>30234.22</v>
      </c>
      <c r="L103" s="93"/>
      <c r="M103" s="32">
        <v>3057.68</v>
      </c>
      <c r="N103" s="32">
        <v>128.44</v>
      </c>
      <c r="O103" s="32">
        <v>61.15</v>
      </c>
      <c r="P103" s="32">
        <v>91.73</v>
      </c>
      <c r="Q103" s="32">
        <v>160.79</v>
      </c>
      <c r="R103" s="32">
        <v>81.03</v>
      </c>
      <c r="S103" s="32">
        <v>2534.54</v>
      </c>
      <c r="T103" s="32">
        <v>231.65</v>
      </c>
      <c r="U103" s="72">
        <v>2302.89</v>
      </c>
      <c r="V103" s="1"/>
    </row>
    <row r="104" spans="1:23" customFormat="1" ht="24.75" customHeight="1" thickBot="1" x14ac:dyDescent="0.3">
      <c r="A104" s="23" t="s">
        <v>44</v>
      </c>
      <c r="B104" s="102" t="s">
        <v>111</v>
      </c>
      <c r="C104" s="24"/>
      <c r="D104" s="24">
        <v>22048</v>
      </c>
      <c r="E104" s="2">
        <v>280.01</v>
      </c>
      <c r="F104" s="25">
        <v>22328.01</v>
      </c>
      <c r="G104" s="25">
        <v>24188.71</v>
      </c>
      <c r="H104" s="2">
        <v>3148.92</v>
      </c>
      <c r="I104" s="2">
        <v>21039.79</v>
      </c>
      <c r="J104" s="2">
        <v>307.95999999999998</v>
      </c>
      <c r="K104" s="56">
        <v>20731.830000000002</v>
      </c>
      <c r="L104" s="27"/>
      <c r="M104" s="26">
        <v>1860.67</v>
      </c>
      <c r="N104" s="57">
        <v>78.16</v>
      </c>
      <c r="O104" s="57">
        <v>37.21</v>
      </c>
      <c r="P104" s="57">
        <v>55.82</v>
      </c>
      <c r="Q104" s="57">
        <v>35.61</v>
      </c>
      <c r="R104" s="57">
        <v>49.31</v>
      </c>
      <c r="S104" s="57">
        <v>1604.56</v>
      </c>
      <c r="T104" s="57">
        <v>23.69</v>
      </c>
      <c r="U104" s="58">
        <v>1580.87</v>
      </c>
      <c r="V104" s="1"/>
      <c r="W104" s="1"/>
    </row>
    <row r="105" spans="1:23" customFormat="1" x14ac:dyDescent="0.25">
      <c r="A105" s="45"/>
      <c r="B105" s="3" t="s">
        <v>18</v>
      </c>
      <c r="C105" s="24"/>
      <c r="D105" s="24">
        <v>24500</v>
      </c>
      <c r="E105" s="2">
        <v>311.14999999999998</v>
      </c>
      <c r="F105" s="25">
        <v>24811.15</v>
      </c>
      <c r="G105" s="25">
        <v>26878.799999999999</v>
      </c>
      <c r="H105" s="2">
        <v>3640.44</v>
      </c>
      <c r="I105" s="2">
        <v>23238.36</v>
      </c>
      <c r="J105" s="2">
        <v>747.67</v>
      </c>
      <c r="K105" s="56">
        <v>22490.69</v>
      </c>
      <c r="L105" s="27"/>
      <c r="M105" s="26">
        <v>2067.6</v>
      </c>
      <c r="N105" s="57">
        <v>86.86</v>
      </c>
      <c r="O105" s="57">
        <v>41.35</v>
      </c>
      <c r="P105" s="57">
        <v>62.03</v>
      </c>
      <c r="Q105" s="57">
        <v>50.43</v>
      </c>
      <c r="R105" s="57">
        <v>54.79</v>
      </c>
      <c r="S105" s="57">
        <v>1772.14</v>
      </c>
      <c r="T105" s="57">
        <v>57.51</v>
      </c>
      <c r="U105" s="58">
        <v>1714.63</v>
      </c>
      <c r="V105" s="1"/>
    </row>
    <row r="106" spans="1:23" customFormat="1" x14ac:dyDescent="0.25">
      <c r="A106" s="28"/>
      <c r="B106" s="3" t="s">
        <v>19</v>
      </c>
      <c r="C106" s="24">
        <v>1197</v>
      </c>
      <c r="D106" s="24">
        <v>25697</v>
      </c>
      <c r="E106" s="2">
        <v>326.35000000000002</v>
      </c>
      <c r="F106" s="25">
        <v>26023.35</v>
      </c>
      <c r="G106" s="25">
        <v>28191.93</v>
      </c>
      <c r="H106" s="2">
        <v>3930.77</v>
      </c>
      <c r="I106" s="2">
        <v>24261.16</v>
      </c>
      <c r="J106" s="2">
        <v>952.23</v>
      </c>
      <c r="K106" s="56">
        <v>23308.93</v>
      </c>
      <c r="L106" s="27"/>
      <c r="M106" s="26">
        <v>2168.61</v>
      </c>
      <c r="N106" s="57">
        <v>91.1</v>
      </c>
      <c r="O106" s="57">
        <v>43.37</v>
      </c>
      <c r="P106" s="57">
        <v>65.06</v>
      </c>
      <c r="Q106" s="57">
        <v>61.55</v>
      </c>
      <c r="R106" s="57">
        <v>57.47</v>
      </c>
      <c r="S106" s="57">
        <v>1850.06</v>
      </c>
      <c r="T106" s="57">
        <v>73.25</v>
      </c>
      <c r="U106" s="58">
        <v>1776.81</v>
      </c>
      <c r="V106" s="1"/>
    </row>
    <row r="107" spans="1:23" customFormat="1" x14ac:dyDescent="0.25">
      <c r="A107" s="28"/>
      <c r="B107" s="3" t="s">
        <v>20</v>
      </c>
      <c r="C107" s="24">
        <v>1197</v>
      </c>
      <c r="D107" s="24">
        <v>26894</v>
      </c>
      <c r="E107" s="2">
        <v>341.55</v>
      </c>
      <c r="F107" s="25">
        <v>27235.55</v>
      </c>
      <c r="G107" s="25">
        <v>29505.19</v>
      </c>
      <c r="H107" s="2">
        <v>4220.97</v>
      </c>
      <c r="I107" s="2">
        <v>25284.22</v>
      </c>
      <c r="J107" s="2">
        <v>1156.8399999999999</v>
      </c>
      <c r="K107" s="56">
        <v>24127.38</v>
      </c>
      <c r="L107" s="27"/>
      <c r="M107" s="26">
        <v>2269.63</v>
      </c>
      <c r="N107" s="57">
        <v>95.34</v>
      </c>
      <c r="O107" s="57">
        <v>45.39</v>
      </c>
      <c r="P107" s="57">
        <v>68.09</v>
      </c>
      <c r="Q107" s="57">
        <v>72.66</v>
      </c>
      <c r="R107" s="57">
        <v>60.15</v>
      </c>
      <c r="S107" s="57">
        <v>1928</v>
      </c>
      <c r="T107" s="57">
        <v>88.99</v>
      </c>
      <c r="U107" s="58">
        <v>1839.01</v>
      </c>
      <c r="V107" s="1"/>
    </row>
    <row r="108" spans="1:23" customFormat="1" x14ac:dyDescent="0.25">
      <c r="A108" s="28"/>
      <c r="B108" s="3" t="s">
        <v>21</v>
      </c>
      <c r="C108" s="24">
        <v>1197</v>
      </c>
      <c r="D108" s="24">
        <v>28091</v>
      </c>
      <c r="E108" s="2">
        <v>356.76</v>
      </c>
      <c r="F108" s="25">
        <v>28447.759999999998</v>
      </c>
      <c r="G108" s="25">
        <v>30818.45</v>
      </c>
      <c r="H108" s="2">
        <v>4511.18</v>
      </c>
      <c r="I108" s="2">
        <v>26307.27</v>
      </c>
      <c r="J108" s="2">
        <v>1361.45</v>
      </c>
      <c r="K108" s="56">
        <v>24945.82</v>
      </c>
      <c r="L108" s="27"/>
      <c r="M108" s="26">
        <v>2370.65</v>
      </c>
      <c r="N108" s="57">
        <v>99.58</v>
      </c>
      <c r="O108" s="57">
        <v>47.41</v>
      </c>
      <c r="P108" s="57">
        <v>71.12</v>
      </c>
      <c r="Q108" s="57">
        <v>83.77</v>
      </c>
      <c r="R108" s="57">
        <v>62.82</v>
      </c>
      <c r="S108" s="57">
        <v>2005.95</v>
      </c>
      <c r="T108" s="57">
        <v>104.73</v>
      </c>
      <c r="U108" s="58">
        <v>1901.22</v>
      </c>
      <c r="V108" s="1"/>
    </row>
    <row r="109" spans="1:23" customFormat="1" x14ac:dyDescent="0.25">
      <c r="A109" s="28"/>
      <c r="B109" s="3" t="s">
        <v>22</v>
      </c>
      <c r="C109" s="24">
        <v>1197</v>
      </c>
      <c r="D109" s="24">
        <v>29288</v>
      </c>
      <c r="E109" s="2">
        <v>371.96</v>
      </c>
      <c r="F109" s="25">
        <v>29659.96</v>
      </c>
      <c r="G109" s="25">
        <v>32131.58</v>
      </c>
      <c r="H109" s="2">
        <v>4801.38</v>
      </c>
      <c r="I109" s="2">
        <v>27330.2</v>
      </c>
      <c r="J109" s="2">
        <v>1566.04</v>
      </c>
      <c r="K109" s="56">
        <v>25764.16</v>
      </c>
      <c r="L109" s="27"/>
      <c r="M109" s="26">
        <v>2471.66</v>
      </c>
      <c r="N109" s="57">
        <v>103.82</v>
      </c>
      <c r="O109" s="57">
        <v>49.43</v>
      </c>
      <c r="P109" s="57">
        <v>74.150000000000006</v>
      </c>
      <c r="Q109" s="57">
        <v>94.88</v>
      </c>
      <c r="R109" s="57">
        <v>65.5</v>
      </c>
      <c r="S109" s="57">
        <v>2083.88</v>
      </c>
      <c r="T109" s="57">
        <v>120.46</v>
      </c>
      <c r="U109" s="58">
        <v>1963.42</v>
      </c>
      <c r="V109" s="1"/>
    </row>
    <row r="110" spans="1:23" customFormat="1" x14ac:dyDescent="0.25">
      <c r="A110" s="28"/>
      <c r="B110" s="3" t="s">
        <v>23</v>
      </c>
      <c r="C110" s="24">
        <v>1197</v>
      </c>
      <c r="D110" s="24">
        <v>30485</v>
      </c>
      <c r="E110" s="2">
        <v>387.16</v>
      </c>
      <c r="F110" s="25">
        <v>30872.16</v>
      </c>
      <c r="G110" s="25">
        <v>33444.839999999997</v>
      </c>
      <c r="H110" s="2">
        <v>5091.71</v>
      </c>
      <c r="I110" s="2">
        <v>28353.13</v>
      </c>
      <c r="J110" s="2">
        <v>1788.28</v>
      </c>
      <c r="K110" s="56">
        <v>26564.85</v>
      </c>
      <c r="L110" s="27"/>
      <c r="M110" s="26">
        <v>2572.6799999999998</v>
      </c>
      <c r="N110" s="57">
        <v>108.07</v>
      </c>
      <c r="O110" s="57">
        <v>51.45</v>
      </c>
      <c r="P110" s="57">
        <v>77.180000000000007</v>
      </c>
      <c r="Q110" s="57">
        <v>105.99</v>
      </c>
      <c r="R110" s="57">
        <v>68.180000000000007</v>
      </c>
      <c r="S110" s="57">
        <v>2161.81</v>
      </c>
      <c r="T110" s="57">
        <v>137.56</v>
      </c>
      <c r="U110" s="58">
        <v>2024.25</v>
      </c>
      <c r="V110" s="1"/>
    </row>
    <row r="111" spans="1:23" customFormat="1" x14ac:dyDescent="0.25">
      <c r="A111" s="28"/>
      <c r="B111" s="3" t="s">
        <v>24</v>
      </c>
      <c r="C111" s="24">
        <v>1197</v>
      </c>
      <c r="D111" s="24">
        <v>31682</v>
      </c>
      <c r="E111" s="2">
        <v>402.36</v>
      </c>
      <c r="F111" s="25">
        <v>32084.36</v>
      </c>
      <c r="G111" s="25">
        <v>34758.1</v>
      </c>
      <c r="H111" s="2">
        <v>5382.05</v>
      </c>
      <c r="I111" s="2">
        <v>29376.05</v>
      </c>
      <c r="J111" s="2">
        <v>2044.01</v>
      </c>
      <c r="K111" s="56">
        <v>27332.04</v>
      </c>
      <c r="L111" s="27"/>
      <c r="M111" s="26">
        <v>2673.7</v>
      </c>
      <c r="N111" s="57">
        <v>112.31</v>
      </c>
      <c r="O111" s="57">
        <v>53.47</v>
      </c>
      <c r="P111" s="57">
        <v>80.209999999999994</v>
      </c>
      <c r="Q111" s="57">
        <v>117.11</v>
      </c>
      <c r="R111" s="57">
        <v>70.849999999999994</v>
      </c>
      <c r="S111" s="57">
        <v>2239.75</v>
      </c>
      <c r="T111" s="57">
        <v>157.22999999999999</v>
      </c>
      <c r="U111" s="58">
        <v>2082.52</v>
      </c>
      <c r="V111" s="1"/>
    </row>
    <row r="112" spans="1:23" customFormat="1" x14ac:dyDescent="0.25">
      <c r="A112" s="28"/>
      <c r="B112" s="3" t="s">
        <v>25</v>
      </c>
      <c r="C112" s="24">
        <v>1197</v>
      </c>
      <c r="D112" s="24">
        <v>32879</v>
      </c>
      <c r="E112" s="2">
        <v>417.56</v>
      </c>
      <c r="F112" s="25">
        <v>33296.559999999998</v>
      </c>
      <c r="G112" s="25">
        <v>36071.230000000003</v>
      </c>
      <c r="H112" s="2">
        <v>5672.25</v>
      </c>
      <c r="I112" s="2">
        <v>30398.98</v>
      </c>
      <c r="J112" s="2">
        <v>2299.75</v>
      </c>
      <c r="K112" s="56">
        <v>28099.23</v>
      </c>
      <c r="L112" s="27"/>
      <c r="M112" s="26">
        <v>2774.71</v>
      </c>
      <c r="N112" s="57">
        <v>116.55</v>
      </c>
      <c r="O112" s="57">
        <v>55.49</v>
      </c>
      <c r="P112" s="57">
        <v>83.24</v>
      </c>
      <c r="Q112" s="57">
        <v>128.22</v>
      </c>
      <c r="R112" s="57">
        <v>73.53</v>
      </c>
      <c r="S112" s="57">
        <v>2317.6799999999998</v>
      </c>
      <c r="T112" s="57">
        <v>176.9</v>
      </c>
      <c r="U112" s="58">
        <v>2140.7800000000002</v>
      </c>
      <c r="V112" s="1"/>
    </row>
    <row r="113" spans="1:23" customFormat="1" x14ac:dyDescent="0.25">
      <c r="A113" s="28"/>
      <c r="B113" s="3" t="s">
        <v>26</v>
      </c>
      <c r="C113" s="24">
        <v>1197</v>
      </c>
      <c r="D113" s="24">
        <v>34076</v>
      </c>
      <c r="E113" s="2">
        <v>432.77</v>
      </c>
      <c r="F113" s="25">
        <v>34508.769999999997</v>
      </c>
      <c r="G113" s="25">
        <v>37384.49</v>
      </c>
      <c r="H113" s="2">
        <v>5962.45</v>
      </c>
      <c r="I113" s="2">
        <v>31422.04</v>
      </c>
      <c r="J113" s="2">
        <v>2555.5100000000002</v>
      </c>
      <c r="K113" s="56">
        <v>28866.53</v>
      </c>
      <c r="L113" s="27"/>
      <c r="M113" s="26">
        <v>2875.73</v>
      </c>
      <c r="N113" s="57">
        <v>120.79</v>
      </c>
      <c r="O113" s="57">
        <v>57.51</v>
      </c>
      <c r="P113" s="57">
        <v>86.27</v>
      </c>
      <c r="Q113" s="57">
        <v>139.33000000000001</v>
      </c>
      <c r="R113" s="57">
        <v>76.209999999999994</v>
      </c>
      <c r="S113" s="57">
        <v>2395.62</v>
      </c>
      <c r="T113" s="57">
        <v>196.58</v>
      </c>
      <c r="U113" s="58">
        <v>2199.04</v>
      </c>
      <c r="V113" s="1"/>
    </row>
    <row r="114" spans="1:23" customFormat="1" x14ac:dyDescent="0.25">
      <c r="A114" s="28"/>
      <c r="B114" s="3" t="s">
        <v>27</v>
      </c>
      <c r="C114" s="24">
        <v>1197</v>
      </c>
      <c r="D114" s="24">
        <v>35273</v>
      </c>
      <c r="E114" s="2">
        <v>447.97</v>
      </c>
      <c r="F114" s="25">
        <v>35720.97</v>
      </c>
      <c r="G114" s="25">
        <v>38697.75</v>
      </c>
      <c r="H114" s="2">
        <v>6252.77</v>
      </c>
      <c r="I114" s="2">
        <v>32444.98</v>
      </c>
      <c r="J114" s="2">
        <v>2811.25</v>
      </c>
      <c r="K114" s="56">
        <v>29633.73</v>
      </c>
      <c r="L114" s="27"/>
      <c r="M114" s="26">
        <v>2976.75</v>
      </c>
      <c r="N114" s="57">
        <v>125.03</v>
      </c>
      <c r="O114" s="57">
        <v>59.54</v>
      </c>
      <c r="P114" s="57">
        <v>89.3</v>
      </c>
      <c r="Q114" s="57">
        <v>150.44</v>
      </c>
      <c r="R114" s="57">
        <v>78.88</v>
      </c>
      <c r="S114" s="57">
        <v>2473.56</v>
      </c>
      <c r="T114" s="57">
        <v>216.25</v>
      </c>
      <c r="U114" s="58">
        <v>2257.31</v>
      </c>
      <c r="V114" s="1"/>
    </row>
    <row r="115" spans="1:23" customFormat="1" x14ac:dyDescent="0.25">
      <c r="A115" s="28"/>
      <c r="B115" s="3" t="s">
        <v>28</v>
      </c>
      <c r="C115" s="24">
        <v>1197</v>
      </c>
      <c r="D115" s="24">
        <v>36470</v>
      </c>
      <c r="E115" s="2">
        <v>463.17</v>
      </c>
      <c r="F115" s="25">
        <v>36933.17</v>
      </c>
      <c r="G115" s="25">
        <v>40010.879999999997</v>
      </c>
      <c r="H115" s="2">
        <v>6568.45</v>
      </c>
      <c r="I115" s="2">
        <v>33442.43</v>
      </c>
      <c r="J115" s="2">
        <v>3060.61</v>
      </c>
      <c r="K115" s="56">
        <v>30381.82</v>
      </c>
      <c r="L115" s="94"/>
      <c r="M115" s="26">
        <v>3077.76</v>
      </c>
      <c r="N115" s="57">
        <v>129.28</v>
      </c>
      <c r="O115" s="57">
        <v>61.56</v>
      </c>
      <c r="P115" s="57">
        <v>92.33</v>
      </c>
      <c r="Q115" s="57">
        <v>163.5</v>
      </c>
      <c r="R115" s="57">
        <v>81.56</v>
      </c>
      <c r="S115" s="57">
        <v>2549.5300000000002</v>
      </c>
      <c r="T115" s="57">
        <v>235.43</v>
      </c>
      <c r="U115" s="58">
        <v>2314.1</v>
      </c>
      <c r="V115" s="1"/>
    </row>
    <row r="116" spans="1:23" customFormat="1" ht="15.75" thickBot="1" x14ac:dyDescent="0.3">
      <c r="A116" s="29"/>
      <c r="B116" s="6" t="s">
        <v>29</v>
      </c>
      <c r="C116" s="30">
        <v>1197</v>
      </c>
      <c r="D116" s="30">
        <v>37667</v>
      </c>
      <c r="E116" s="32">
        <v>478.37</v>
      </c>
      <c r="F116" s="32">
        <v>38145.370000000003</v>
      </c>
      <c r="G116" s="31">
        <v>41324.14</v>
      </c>
      <c r="H116" s="7">
        <v>6891.42</v>
      </c>
      <c r="I116" s="32">
        <v>34432.720000000001</v>
      </c>
      <c r="J116" s="32">
        <v>3308.18</v>
      </c>
      <c r="K116" s="60">
        <v>31124.54</v>
      </c>
      <c r="L116" s="93"/>
      <c r="M116" s="32">
        <v>3178.78</v>
      </c>
      <c r="N116" s="32">
        <v>133.52000000000001</v>
      </c>
      <c r="O116" s="32">
        <v>63.58</v>
      </c>
      <c r="P116" s="32">
        <v>95.36</v>
      </c>
      <c r="Q116" s="32">
        <v>177.13</v>
      </c>
      <c r="R116" s="32">
        <v>84.24</v>
      </c>
      <c r="S116" s="32">
        <v>2624.95</v>
      </c>
      <c r="T116" s="32">
        <v>254.48</v>
      </c>
      <c r="U116" s="72">
        <v>2370.4699999999998</v>
      </c>
      <c r="V116" s="1"/>
    </row>
    <row r="117" spans="1:23" customFormat="1" ht="15.75" thickBot="1" x14ac:dyDescent="0.3">
      <c r="A117" s="23" t="s">
        <v>45</v>
      </c>
      <c r="B117" s="6" t="s">
        <v>30</v>
      </c>
      <c r="C117" s="30">
        <v>1197</v>
      </c>
      <c r="D117" s="39">
        <v>38864</v>
      </c>
      <c r="E117" s="32">
        <v>493.57</v>
      </c>
      <c r="F117" s="32">
        <v>39357.57</v>
      </c>
      <c r="G117" s="31">
        <v>42637.4</v>
      </c>
      <c r="H117" s="7">
        <v>7214.51</v>
      </c>
      <c r="I117" s="32">
        <v>35422.89</v>
      </c>
      <c r="J117" s="32">
        <v>3555.72</v>
      </c>
      <c r="K117" s="60">
        <v>31867.17</v>
      </c>
      <c r="L117" s="93"/>
      <c r="M117" s="32">
        <v>3279.8</v>
      </c>
      <c r="N117" s="32">
        <v>137.76</v>
      </c>
      <c r="O117" s="32">
        <v>65.599999999999994</v>
      </c>
      <c r="P117" s="32">
        <v>98.39</v>
      </c>
      <c r="Q117" s="32">
        <v>190.77</v>
      </c>
      <c r="R117" s="32">
        <v>86.91</v>
      </c>
      <c r="S117" s="32">
        <v>2700.37</v>
      </c>
      <c r="T117" s="32">
        <v>273.52</v>
      </c>
      <c r="U117" s="72">
        <v>2426.85</v>
      </c>
      <c r="V117" s="1"/>
    </row>
    <row r="118" spans="1:23" customFormat="1" ht="15.75" thickBot="1" x14ac:dyDescent="0.3">
      <c r="A118" s="33" t="s">
        <v>46</v>
      </c>
      <c r="B118" s="43" t="s">
        <v>36</v>
      </c>
      <c r="C118" s="39">
        <v>1197</v>
      </c>
      <c r="D118" s="39">
        <v>40061</v>
      </c>
      <c r="E118" s="32">
        <v>508.77</v>
      </c>
      <c r="F118" s="32">
        <v>40569.769999999997</v>
      </c>
      <c r="G118" s="31">
        <v>43950.53</v>
      </c>
      <c r="H118" s="7">
        <v>7537.6</v>
      </c>
      <c r="I118" s="32">
        <v>36412.93</v>
      </c>
      <c r="J118" s="32">
        <v>3808.88</v>
      </c>
      <c r="K118" s="60">
        <v>32604.05</v>
      </c>
      <c r="L118" s="93"/>
      <c r="M118" s="32">
        <v>3380.81</v>
      </c>
      <c r="N118" s="32">
        <v>142</v>
      </c>
      <c r="O118" s="32">
        <v>67.62</v>
      </c>
      <c r="P118" s="32">
        <v>101.42</v>
      </c>
      <c r="Q118" s="32">
        <v>204.41</v>
      </c>
      <c r="R118" s="32">
        <v>89.59</v>
      </c>
      <c r="S118" s="32">
        <v>2775.77</v>
      </c>
      <c r="T118" s="32">
        <v>292.99</v>
      </c>
      <c r="U118" s="72">
        <v>2482.7800000000002</v>
      </c>
      <c r="V118" s="1"/>
    </row>
    <row r="119" spans="1:23" customFormat="1" ht="24.75" customHeight="1" thickBot="1" x14ac:dyDescent="0.3">
      <c r="A119" s="23" t="s">
        <v>47</v>
      </c>
      <c r="B119" s="102" t="s">
        <v>111</v>
      </c>
      <c r="C119" s="24"/>
      <c r="D119" s="24">
        <v>27368</v>
      </c>
      <c r="E119" s="2">
        <v>347.57</v>
      </c>
      <c r="F119" s="25">
        <v>27715.57</v>
      </c>
      <c r="G119" s="25">
        <v>30025.19</v>
      </c>
      <c r="H119" s="2">
        <v>4335.91</v>
      </c>
      <c r="I119" s="2">
        <v>25689.279999999999</v>
      </c>
      <c r="J119" s="2">
        <v>1237.8599999999999</v>
      </c>
      <c r="K119" s="56">
        <v>24451.42</v>
      </c>
      <c r="L119" s="27"/>
      <c r="M119" s="26">
        <v>2309.63</v>
      </c>
      <c r="N119" s="57">
        <v>97.02</v>
      </c>
      <c r="O119" s="57">
        <v>46.19</v>
      </c>
      <c r="P119" s="57">
        <v>69.290000000000006</v>
      </c>
      <c r="Q119" s="57">
        <v>77.06</v>
      </c>
      <c r="R119" s="57">
        <v>61.21</v>
      </c>
      <c r="S119" s="57">
        <v>1958.86</v>
      </c>
      <c r="T119" s="57">
        <v>95.22</v>
      </c>
      <c r="U119" s="58">
        <v>1863.64</v>
      </c>
      <c r="V119" s="1"/>
      <c r="W119" s="1"/>
    </row>
    <row r="120" spans="1:23" customFormat="1" x14ac:dyDescent="0.25">
      <c r="A120" s="45"/>
      <c r="B120" s="3" t="s">
        <v>18</v>
      </c>
      <c r="C120" s="24"/>
      <c r="D120" s="24">
        <v>30413</v>
      </c>
      <c r="E120" s="2">
        <v>386.25</v>
      </c>
      <c r="F120" s="25">
        <v>30799.25</v>
      </c>
      <c r="G120" s="25">
        <v>33365.800000000003</v>
      </c>
      <c r="H120" s="2">
        <v>5074.21</v>
      </c>
      <c r="I120" s="2">
        <v>28291.59</v>
      </c>
      <c r="J120" s="2">
        <v>1772.9</v>
      </c>
      <c r="K120" s="56">
        <v>26518.69</v>
      </c>
      <c r="L120" s="27"/>
      <c r="M120" s="26">
        <v>2566.6</v>
      </c>
      <c r="N120" s="57">
        <v>107.81</v>
      </c>
      <c r="O120" s="57">
        <v>51.33</v>
      </c>
      <c r="P120" s="57">
        <v>77</v>
      </c>
      <c r="Q120" s="57">
        <v>105.32</v>
      </c>
      <c r="R120" s="57">
        <v>68.010000000000005</v>
      </c>
      <c r="S120" s="57">
        <v>2157.13</v>
      </c>
      <c r="T120" s="57">
        <v>136.38</v>
      </c>
      <c r="U120" s="58">
        <v>2020.75</v>
      </c>
      <c r="V120" s="1"/>
    </row>
    <row r="121" spans="1:23" customFormat="1" x14ac:dyDescent="0.25">
      <c r="A121" s="28"/>
      <c r="B121" s="3" t="s">
        <v>19</v>
      </c>
      <c r="C121" s="24">
        <v>1467</v>
      </c>
      <c r="D121" s="24">
        <v>31880</v>
      </c>
      <c r="E121" s="2">
        <v>404.88</v>
      </c>
      <c r="F121" s="25">
        <v>32284.880000000001</v>
      </c>
      <c r="G121" s="25">
        <v>34975.33</v>
      </c>
      <c r="H121" s="2">
        <v>5429.6</v>
      </c>
      <c r="I121" s="2">
        <v>29545.73</v>
      </c>
      <c r="J121" s="2">
        <v>2086.4299999999998</v>
      </c>
      <c r="K121" s="56">
        <v>27459.3</v>
      </c>
      <c r="L121" s="27"/>
      <c r="M121" s="26">
        <v>2690.41</v>
      </c>
      <c r="N121" s="57">
        <v>112.98</v>
      </c>
      <c r="O121" s="57">
        <v>53.81</v>
      </c>
      <c r="P121" s="57">
        <v>80.709999999999994</v>
      </c>
      <c r="Q121" s="57">
        <v>118.94</v>
      </c>
      <c r="R121" s="57">
        <v>71.3</v>
      </c>
      <c r="S121" s="57">
        <v>2252.67</v>
      </c>
      <c r="T121" s="57">
        <v>160.49</v>
      </c>
      <c r="U121" s="58">
        <v>2092.1799999999998</v>
      </c>
      <c r="V121" s="1"/>
    </row>
    <row r="122" spans="1:23" customFormat="1" x14ac:dyDescent="0.25">
      <c r="A122" s="28"/>
      <c r="B122" s="3" t="s">
        <v>20</v>
      </c>
      <c r="C122" s="24">
        <v>1467</v>
      </c>
      <c r="D122" s="24">
        <v>33347</v>
      </c>
      <c r="E122" s="2">
        <v>423.51</v>
      </c>
      <c r="F122" s="25">
        <v>33770.51</v>
      </c>
      <c r="G122" s="25">
        <v>36584.730000000003</v>
      </c>
      <c r="H122" s="2">
        <v>5785.5</v>
      </c>
      <c r="I122" s="2">
        <v>30799.23</v>
      </c>
      <c r="J122" s="2">
        <v>2399.81</v>
      </c>
      <c r="K122" s="56">
        <v>28399.42</v>
      </c>
      <c r="L122" s="27"/>
      <c r="M122" s="26">
        <v>2814.21</v>
      </c>
      <c r="N122" s="57">
        <v>118.19</v>
      </c>
      <c r="O122" s="57">
        <v>56.28</v>
      </c>
      <c r="P122" s="57">
        <v>84.43</v>
      </c>
      <c r="Q122" s="57">
        <v>132.56</v>
      </c>
      <c r="R122" s="57">
        <v>74.58</v>
      </c>
      <c r="S122" s="57">
        <v>2348.17</v>
      </c>
      <c r="T122" s="57">
        <v>184.6</v>
      </c>
      <c r="U122" s="58">
        <v>2163.5700000000002</v>
      </c>
      <c r="V122" s="1"/>
    </row>
    <row r="123" spans="1:23" customFormat="1" x14ac:dyDescent="0.25">
      <c r="A123" s="28"/>
      <c r="B123" s="3" t="s">
        <v>21</v>
      </c>
      <c r="C123" s="24">
        <v>1467</v>
      </c>
      <c r="D123" s="24">
        <v>34814</v>
      </c>
      <c r="E123" s="2">
        <v>442.14</v>
      </c>
      <c r="F123" s="25">
        <v>35256.14</v>
      </c>
      <c r="G123" s="25">
        <v>38194.129999999997</v>
      </c>
      <c r="H123" s="2">
        <v>6141.4</v>
      </c>
      <c r="I123" s="2">
        <v>32052.73</v>
      </c>
      <c r="J123" s="2">
        <v>2713.18</v>
      </c>
      <c r="K123" s="56">
        <v>29339.55</v>
      </c>
      <c r="L123" s="27"/>
      <c r="M123" s="26">
        <v>2938.01</v>
      </c>
      <c r="N123" s="57">
        <v>123.4</v>
      </c>
      <c r="O123" s="57">
        <v>58.76</v>
      </c>
      <c r="P123" s="57">
        <v>88.14</v>
      </c>
      <c r="Q123" s="57">
        <v>146.18</v>
      </c>
      <c r="R123" s="57">
        <v>77.86</v>
      </c>
      <c r="S123" s="57">
        <v>2443.67</v>
      </c>
      <c r="T123" s="57">
        <v>208.71</v>
      </c>
      <c r="U123" s="58">
        <v>2234.96</v>
      </c>
      <c r="V123" s="1"/>
    </row>
    <row r="124" spans="1:23" customFormat="1" x14ac:dyDescent="0.25">
      <c r="A124" s="28"/>
      <c r="B124" s="3" t="s">
        <v>22</v>
      </c>
      <c r="C124" s="24">
        <v>1467</v>
      </c>
      <c r="D124" s="24">
        <v>36281</v>
      </c>
      <c r="E124" s="2">
        <v>460.77</v>
      </c>
      <c r="F124" s="25">
        <v>36741.769999999997</v>
      </c>
      <c r="G124" s="25">
        <v>39803.53</v>
      </c>
      <c r="H124" s="2">
        <v>6517.19</v>
      </c>
      <c r="I124" s="2">
        <v>33286.339999999997</v>
      </c>
      <c r="J124" s="2">
        <v>3021.59</v>
      </c>
      <c r="K124" s="56">
        <v>30264.75</v>
      </c>
      <c r="L124" s="27"/>
      <c r="M124" s="26">
        <v>3061.81</v>
      </c>
      <c r="N124" s="57">
        <v>128.6</v>
      </c>
      <c r="O124" s="57">
        <v>61.24</v>
      </c>
      <c r="P124" s="57">
        <v>91.85</v>
      </c>
      <c r="Q124" s="57">
        <v>161.34</v>
      </c>
      <c r="R124" s="57">
        <v>81.14</v>
      </c>
      <c r="S124" s="57">
        <v>2537.64</v>
      </c>
      <c r="T124" s="57">
        <v>232.43</v>
      </c>
      <c r="U124" s="58">
        <v>2305.21</v>
      </c>
      <c r="V124" s="1"/>
    </row>
    <row r="125" spans="1:23" customFormat="1" x14ac:dyDescent="0.25">
      <c r="A125" s="28"/>
      <c r="B125" s="3" t="s">
        <v>23</v>
      </c>
      <c r="C125" s="24">
        <v>1467</v>
      </c>
      <c r="D125" s="24">
        <v>37748</v>
      </c>
      <c r="E125" s="2">
        <v>479.4</v>
      </c>
      <c r="F125" s="25">
        <v>38227.4</v>
      </c>
      <c r="G125" s="25">
        <v>41413.06</v>
      </c>
      <c r="H125" s="2">
        <v>6913.39</v>
      </c>
      <c r="I125" s="2">
        <v>34499.67</v>
      </c>
      <c r="J125" s="2">
        <v>3324.92</v>
      </c>
      <c r="K125" s="56">
        <v>31174.75</v>
      </c>
      <c r="L125" s="27"/>
      <c r="M125" s="26">
        <v>3185.62</v>
      </c>
      <c r="N125" s="57">
        <v>133.81</v>
      </c>
      <c r="O125" s="57">
        <v>63.71</v>
      </c>
      <c r="P125" s="57">
        <v>95.57</v>
      </c>
      <c r="Q125" s="57">
        <v>178.06</v>
      </c>
      <c r="R125" s="57">
        <v>84.42</v>
      </c>
      <c r="S125" s="57">
        <v>2630.05</v>
      </c>
      <c r="T125" s="57">
        <v>255.76</v>
      </c>
      <c r="U125" s="58">
        <v>2374.29</v>
      </c>
      <c r="V125" s="1"/>
    </row>
    <row r="126" spans="1:23" customFormat="1" x14ac:dyDescent="0.25">
      <c r="A126" s="28"/>
      <c r="B126" s="3" t="s">
        <v>24</v>
      </c>
      <c r="C126" s="24">
        <v>1467</v>
      </c>
      <c r="D126" s="24">
        <v>39215</v>
      </c>
      <c r="E126" s="2">
        <v>498.03</v>
      </c>
      <c r="F126" s="25">
        <v>39713.03</v>
      </c>
      <c r="G126" s="25">
        <v>43022.46</v>
      </c>
      <c r="H126" s="2">
        <v>7308.94</v>
      </c>
      <c r="I126" s="2">
        <v>35713.519999999997</v>
      </c>
      <c r="J126" s="2">
        <v>3628.38</v>
      </c>
      <c r="K126" s="56">
        <v>32085.14</v>
      </c>
      <c r="L126" s="27"/>
      <c r="M126" s="26">
        <v>3309.42</v>
      </c>
      <c r="N126" s="57">
        <v>138.97999999999999</v>
      </c>
      <c r="O126" s="57">
        <v>66.19</v>
      </c>
      <c r="P126" s="57">
        <v>99.28</v>
      </c>
      <c r="Q126" s="57">
        <v>194.77</v>
      </c>
      <c r="R126" s="57">
        <v>87.7</v>
      </c>
      <c r="S126" s="57">
        <v>2722.5</v>
      </c>
      <c r="T126" s="57">
        <v>279.11</v>
      </c>
      <c r="U126" s="58">
        <v>2443.39</v>
      </c>
      <c r="V126" s="1"/>
    </row>
    <row r="127" spans="1:23" customFormat="1" x14ac:dyDescent="0.25">
      <c r="A127" s="28"/>
      <c r="B127" s="3" t="s">
        <v>25</v>
      </c>
      <c r="C127" s="24">
        <v>1467</v>
      </c>
      <c r="D127" s="24">
        <v>40682</v>
      </c>
      <c r="E127" s="2">
        <v>516.66</v>
      </c>
      <c r="F127" s="25">
        <v>41198.660000000003</v>
      </c>
      <c r="G127" s="25">
        <v>44631.86</v>
      </c>
      <c r="H127" s="2">
        <v>7705.01</v>
      </c>
      <c r="I127" s="2">
        <v>36926.85</v>
      </c>
      <c r="J127" s="2">
        <v>3963.06</v>
      </c>
      <c r="K127" s="56">
        <v>32963.79</v>
      </c>
      <c r="L127" s="27"/>
      <c r="M127" s="26">
        <v>3433.22</v>
      </c>
      <c r="N127" s="57">
        <v>144.19</v>
      </c>
      <c r="O127" s="57">
        <v>68.66</v>
      </c>
      <c r="P127" s="57">
        <v>103</v>
      </c>
      <c r="Q127" s="57">
        <v>211.48</v>
      </c>
      <c r="R127" s="57">
        <v>90.98</v>
      </c>
      <c r="S127" s="57">
        <v>2814.91</v>
      </c>
      <c r="T127" s="57">
        <v>304.85000000000002</v>
      </c>
      <c r="U127" s="58">
        <v>2510.06</v>
      </c>
      <c r="V127" s="1"/>
    </row>
    <row r="128" spans="1:23" customFormat="1" ht="15.75" thickBot="1" x14ac:dyDescent="0.3">
      <c r="A128" s="29"/>
      <c r="B128" s="6" t="s">
        <v>26</v>
      </c>
      <c r="C128" s="30">
        <v>1467</v>
      </c>
      <c r="D128" s="30">
        <v>42149</v>
      </c>
      <c r="E128" s="32">
        <v>535.29</v>
      </c>
      <c r="F128" s="31">
        <v>42684.29</v>
      </c>
      <c r="G128" s="31">
        <v>46241.26</v>
      </c>
      <c r="H128" s="7">
        <v>8101.08</v>
      </c>
      <c r="I128" s="7">
        <v>38140.18</v>
      </c>
      <c r="J128" s="7">
        <v>4327.05</v>
      </c>
      <c r="K128" s="60">
        <v>33813.129999999997</v>
      </c>
      <c r="L128" s="61"/>
      <c r="M128" s="32">
        <v>3557.02</v>
      </c>
      <c r="N128" s="62">
        <v>149.38999999999999</v>
      </c>
      <c r="O128" s="62">
        <v>71.14</v>
      </c>
      <c r="P128" s="62">
        <v>106.71</v>
      </c>
      <c r="Q128" s="62">
        <v>228.2</v>
      </c>
      <c r="R128" s="62">
        <v>94.26</v>
      </c>
      <c r="S128" s="7">
        <v>2907.32</v>
      </c>
      <c r="T128" s="62">
        <v>332.85</v>
      </c>
      <c r="U128" s="64">
        <v>2574.4699999999998</v>
      </c>
      <c r="V128" s="1"/>
    </row>
    <row r="129" spans="1:23" customFormat="1" ht="15.75" thickBot="1" x14ac:dyDescent="0.3">
      <c r="A129" s="33" t="s">
        <v>48</v>
      </c>
      <c r="B129" s="43" t="s">
        <v>27</v>
      </c>
      <c r="C129" s="30">
        <v>1467</v>
      </c>
      <c r="D129" s="39">
        <v>43616</v>
      </c>
      <c r="E129" s="32">
        <v>553.91999999999996</v>
      </c>
      <c r="F129" s="41">
        <v>44169.919999999998</v>
      </c>
      <c r="G129" s="41">
        <v>47850.79</v>
      </c>
      <c r="H129" s="7">
        <v>8497.16</v>
      </c>
      <c r="I129" s="40">
        <v>39353.629999999997</v>
      </c>
      <c r="J129" s="40">
        <v>4691.09</v>
      </c>
      <c r="K129" s="68">
        <v>34662.54</v>
      </c>
      <c r="L129" s="69"/>
      <c r="M129" s="42">
        <v>3680.83</v>
      </c>
      <c r="N129" s="63">
        <v>154.6</v>
      </c>
      <c r="O129" s="63">
        <v>73.62</v>
      </c>
      <c r="P129" s="63">
        <v>110.42</v>
      </c>
      <c r="Q129" s="63">
        <v>244.91</v>
      </c>
      <c r="R129" s="63">
        <v>97.54</v>
      </c>
      <c r="S129" s="32">
        <v>2999.74</v>
      </c>
      <c r="T129" s="63">
        <v>360.85</v>
      </c>
      <c r="U129" s="70">
        <v>2638.89</v>
      </c>
      <c r="V129" s="1"/>
    </row>
    <row r="130" spans="1:23" customFormat="1" ht="15.75" thickBot="1" x14ac:dyDescent="0.3">
      <c r="A130" s="23" t="s">
        <v>49</v>
      </c>
      <c r="B130" s="6" t="s">
        <v>28</v>
      </c>
      <c r="C130" s="24">
        <v>1467</v>
      </c>
      <c r="D130" s="39">
        <v>45083</v>
      </c>
      <c r="E130" s="32">
        <v>572.54999999999995</v>
      </c>
      <c r="F130" s="31">
        <v>45655.55</v>
      </c>
      <c r="G130" s="31">
        <v>49460.19</v>
      </c>
      <c r="H130" s="7">
        <v>8893.23</v>
      </c>
      <c r="I130" s="7">
        <v>40566.959999999999</v>
      </c>
      <c r="J130" s="40">
        <v>5055.09</v>
      </c>
      <c r="K130" s="60">
        <v>35511.870000000003</v>
      </c>
      <c r="L130" s="61"/>
      <c r="M130" s="32">
        <v>3804.63</v>
      </c>
      <c r="N130" s="7">
        <v>159.81</v>
      </c>
      <c r="O130" s="7">
        <v>76.09</v>
      </c>
      <c r="P130" s="7">
        <v>114.14</v>
      </c>
      <c r="Q130" s="32">
        <v>261.62</v>
      </c>
      <c r="R130" s="63">
        <v>100.82</v>
      </c>
      <c r="S130" s="32">
        <v>3092.15</v>
      </c>
      <c r="T130" s="63">
        <v>388.85</v>
      </c>
      <c r="U130" s="70">
        <v>2703.3</v>
      </c>
      <c r="V130" s="1"/>
    </row>
    <row r="131" spans="1:23" customFormat="1" ht="15.75" thickBot="1" x14ac:dyDescent="0.3">
      <c r="A131" s="33" t="s">
        <v>50</v>
      </c>
      <c r="B131" s="34" t="s">
        <v>18</v>
      </c>
      <c r="C131" s="35"/>
      <c r="D131" s="24">
        <v>34284</v>
      </c>
      <c r="E131" s="2">
        <v>435.41</v>
      </c>
      <c r="F131" s="25">
        <v>34719.410000000003</v>
      </c>
      <c r="G131" s="25">
        <v>37612.639999999999</v>
      </c>
      <c r="H131" s="2">
        <v>6012.8</v>
      </c>
      <c r="I131" s="65">
        <v>31599.84</v>
      </c>
      <c r="J131" s="2">
        <v>2599.96</v>
      </c>
      <c r="K131" s="66">
        <v>28999.88</v>
      </c>
      <c r="L131" s="67"/>
      <c r="M131" s="26">
        <v>2893.28</v>
      </c>
      <c r="N131" s="57">
        <v>121.51</v>
      </c>
      <c r="O131" s="57">
        <v>57.87</v>
      </c>
      <c r="P131" s="57">
        <v>86.8</v>
      </c>
      <c r="Q131" s="57">
        <v>141.26</v>
      </c>
      <c r="R131" s="57">
        <v>76.67</v>
      </c>
      <c r="S131" s="57">
        <v>2409.17</v>
      </c>
      <c r="T131" s="57">
        <v>200</v>
      </c>
      <c r="U131" s="58">
        <v>2209.17</v>
      </c>
      <c r="V131" s="1"/>
    </row>
    <row r="132" spans="1:23" customFormat="1" x14ac:dyDescent="0.25">
      <c r="A132" s="28"/>
      <c r="B132" s="3" t="s">
        <v>19</v>
      </c>
      <c r="C132" s="24">
        <v>1639</v>
      </c>
      <c r="D132" s="24">
        <v>35923</v>
      </c>
      <c r="E132" s="2">
        <v>456.22</v>
      </c>
      <c r="F132" s="25">
        <v>36379.22</v>
      </c>
      <c r="G132" s="25">
        <v>39410.800000000003</v>
      </c>
      <c r="H132" s="2">
        <v>6420.66</v>
      </c>
      <c r="I132" s="2">
        <v>32990.14</v>
      </c>
      <c r="J132" s="2">
        <v>2947.54</v>
      </c>
      <c r="K132" s="56">
        <v>30042.6</v>
      </c>
      <c r="L132" s="27"/>
      <c r="M132" s="26">
        <v>3031.6</v>
      </c>
      <c r="N132" s="57">
        <v>127.34</v>
      </c>
      <c r="O132" s="57">
        <v>60.63</v>
      </c>
      <c r="P132" s="57">
        <v>90.95</v>
      </c>
      <c r="Q132" s="57">
        <v>157.26</v>
      </c>
      <c r="R132" s="57">
        <v>80.34</v>
      </c>
      <c r="S132" s="57">
        <v>2515.08</v>
      </c>
      <c r="T132" s="57">
        <v>226.73</v>
      </c>
      <c r="U132" s="58">
        <v>2288.35</v>
      </c>
      <c r="V132" s="1"/>
    </row>
    <row r="133" spans="1:23" customFormat="1" x14ac:dyDescent="0.25">
      <c r="A133" s="28"/>
      <c r="B133" s="3" t="s">
        <v>20</v>
      </c>
      <c r="C133" s="24">
        <v>1639</v>
      </c>
      <c r="D133" s="24">
        <v>37562</v>
      </c>
      <c r="E133" s="2">
        <v>477.04</v>
      </c>
      <c r="F133" s="25">
        <v>38039.040000000001</v>
      </c>
      <c r="G133" s="25">
        <v>41208.959999999999</v>
      </c>
      <c r="H133" s="2">
        <v>6863.09</v>
      </c>
      <c r="I133" s="2">
        <v>34345.870000000003</v>
      </c>
      <c r="J133" s="2">
        <v>3286.47</v>
      </c>
      <c r="K133" s="56">
        <v>31059.4</v>
      </c>
      <c r="L133" s="27"/>
      <c r="M133" s="26">
        <v>3169.92</v>
      </c>
      <c r="N133" s="57">
        <v>133.13999999999999</v>
      </c>
      <c r="O133" s="57">
        <v>63.4</v>
      </c>
      <c r="P133" s="57">
        <v>95.1</v>
      </c>
      <c r="Q133" s="57">
        <v>175.94</v>
      </c>
      <c r="R133" s="57">
        <v>84</v>
      </c>
      <c r="S133" s="57">
        <v>2618.34</v>
      </c>
      <c r="T133" s="57">
        <v>252.81</v>
      </c>
      <c r="U133" s="58">
        <v>2365.5300000000002</v>
      </c>
      <c r="V133" s="1"/>
    </row>
    <row r="134" spans="1:23" customFormat="1" x14ac:dyDescent="0.25">
      <c r="A134" s="28"/>
      <c r="B134" s="3" t="s">
        <v>21</v>
      </c>
      <c r="C134" s="24">
        <v>1639</v>
      </c>
      <c r="D134" s="24">
        <v>39201</v>
      </c>
      <c r="E134" s="2">
        <v>497.85</v>
      </c>
      <c r="F134" s="25">
        <v>39698.85</v>
      </c>
      <c r="G134" s="25">
        <v>43007.12</v>
      </c>
      <c r="H134" s="2">
        <v>7305.27</v>
      </c>
      <c r="I134" s="2">
        <v>35701.85</v>
      </c>
      <c r="J134" s="2">
        <v>3625.46</v>
      </c>
      <c r="K134" s="56">
        <v>32076.39</v>
      </c>
      <c r="L134" s="27"/>
      <c r="M134" s="26">
        <v>3308.24</v>
      </c>
      <c r="N134" s="57">
        <v>138.94</v>
      </c>
      <c r="O134" s="57">
        <v>66.16</v>
      </c>
      <c r="P134" s="57">
        <v>99.25</v>
      </c>
      <c r="Q134" s="57">
        <v>194.61</v>
      </c>
      <c r="R134" s="57">
        <v>87.67</v>
      </c>
      <c r="S134" s="57">
        <v>2721.61</v>
      </c>
      <c r="T134" s="57">
        <v>278.88</v>
      </c>
      <c r="U134" s="58">
        <v>2442.73</v>
      </c>
      <c r="V134" s="1"/>
    </row>
    <row r="135" spans="1:23" customFormat="1" x14ac:dyDescent="0.25">
      <c r="A135" s="28"/>
      <c r="B135" s="3" t="s">
        <v>22</v>
      </c>
      <c r="C135" s="24">
        <v>1639</v>
      </c>
      <c r="D135" s="24">
        <v>40840</v>
      </c>
      <c r="E135" s="2">
        <v>518.66999999999996</v>
      </c>
      <c r="F135" s="25">
        <v>41358.67</v>
      </c>
      <c r="G135" s="25">
        <v>44805.279999999999</v>
      </c>
      <c r="H135" s="2">
        <v>7747.96</v>
      </c>
      <c r="I135" s="2">
        <v>37057.32</v>
      </c>
      <c r="J135" s="2">
        <v>4002.2</v>
      </c>
      <c r="K135" s="56">
        <v>33055.120000000003</v>
      </c>
      <c r="L135" s="27"/>
      <c r="M135" s="26">
        <v>3446.56</v>
      </c>
      <c r="N135" s="57">
        <v>144.77000000000001</v>
      </c>
      <c r="O135" s="57">
        <v>68.930000000000007</v>
      </c>
      <c r="P135" s="57">
        <v>103.4</v>
      </c>
      <c r="Q135" s="57">
        <v>213.28</v>
      </c>
      <c r="R135" s="57">
        <v>91.33</v>
      </c>
      <c r="S135" s="57">
        <v>2824.85</v>
      </c>
      <c r="T135" s="57">
        <v>307.86</v>
      </c>
      <c r="U135" s="58">
        <v>2516.9899999999998</v>
      </c>
      <c r="V135" s="1"/>
    </row>
    <row r="136" spans="1:23" customFormat="1" x14ac:dyDescent="0.25">
      <c r="A136" s="28"/>
      <c r="B136" s="3" t="s">
        <v>23</v>
      </c>
      <c r="C136" s="24">
        <v>1639</v>
      </c>
      <c r="D136" s="24">
        <v>42479</v>
      </c>
      <c r="E136" s="2">
        <v>539.48</v>
      </c>
      <c r="F136" s="25">
        <v>43018.48</v>
      </c>
      <c r="G136" s="25">
        <v>46603.31</v>
      </c>
      <c r="H136" s="2">
        <v>8190.39</v>
      </c>
      <c r="I136" s="2">
        <v>38412.92</v>
      </c>
      <c r="J136" s="2">
        <v>4408.88</v>
      </c>
      <c r="K136" s="56">
        <v>34004.04</v>
      </c>
      <c r="L136" s="27"/>
      <c r="M136" s="26">
        <v>3584.87</v>
      </c>
      <c r="N136" s="57">
        <v>150.57</v>
      </c>
      <c r="O136" s="57">
        <v>71.7</v>
      </c>
      <c r="P136" s="57">
        <v>107.55</v>
      </c>
      <c r="Q136" s="57">
        <v>231.96</v>
      </c>
      <c r="R136" s="57">
        <v>95</v>
      </c>
      <c r="S136" s="57">
        <v>2928.09</v>
      </c>
      <c r="T136" s="57">
        <v>339.14</v>
      </c>
      <c r="U136" s="58">
        <v>2588.9499999999998</v>
      </c>
      <c r="V136" s="1"/>
    </row>
    <row r="137" spans="1:23" customFormat="1" x14ac:dyDescent="0.25">
      <c r="A137" s="28"/>
      <c r="B137" s="3" t="s">
        <v>24</v>
      </c>
      <c r="C137" s="24">
        <v>1639</v>
      </c>
      <c r="D137" s="24">
        <v>44118</v>
      </c>
      <c r="E137" s="2">
        <v>560.29999999999995</v>
      </c>
      <c r="F137" s="25">
        <v>44678.3</v>
      </c>
      <c r="G137" s="25">
        <v>48401.47</v>
      </c>
      <c r="H137" s="2">
        <v>8632.57</v>
      </c>
      <c r="I137" s="2">
        <v>39768.9</v>
      </c>
      <c r="J137" s="2">
        <v>4815.67</v>
      </c>
      <c r="K137" s="56">
        <v>34953.230000000003</v>
      </c>
      <c r="L137" s="27"/>
      <c r="M137" s="26">
        <v>3723.19</v>
      </c>
      <c r="N137" s="57">
        <v>156.37</v>
      </c>
      <c r="O137" s="57">
        <v>74.459999999999994</v>
      </c>
      <c r="P137" s="57">
        <v>111.7</v>
      </c>
      <c r="Q137" s="57">
        <v>250.63</v>
      </c>
      <c r="R137" s="57">
        <v>98.66</v>
      </c>
      <c r="S137" s="57">
        <v>3031.37</v>
      </c>
      <c r="T137" s="57">
        <v>370.44</v>
      </c>
      <c r="U137" s="58">
        <v>2660.93</v>
      </c>
      <c r="V137" s="1"/>
    </row>
    <row r="138" spans="1:23" customFormat="1" x14ac:dyDescent="0.25">
      <c r="A138" s="28"/>
      <c r="B138" s="3" t="s">
        <v>25</v>
      </c>
      <c r="C138" s="24">
        <v>1639</v>
      </c>
      <c r="D138" s="24">
        <v>45757</v>
      </c>
      <c r="E138" s="2">
        <v>581.11</v>
      </c>
      <c r="F138" s="25">
        <v>46338.11</v>
      </c>
      <c r="G138" s="25">
        <v>50199.63</v>
      </c>
      <c r="H138" s="2">
        <v>9075.26</v>
      </c>
      <c r="I138" s="2">
        <v>41124.370000000003</v>
      </c>
      <c r="J138" s="2">
        <v>5222.3100000000004</v>
      </c>
      <c r="K138" s="56">
        <v>35902.06</v>
      </c>
      <c r="L138" s="27"/>
      <c r="M138" s="26">
        <v>3861.51</v>
      </c>
      <c r="N138" s="57">
        <v>162.19999999999999</v>
      </c>
      <c r="O138" s="57">
        <v>77.23</v>
      </c>
      <c r="P138" s="57">
        <v>115.85</v>
      </c>
      <c r="Q138" s="57">
        <v>269.3</v>
      </c>
      <c r="R138" s="57">
        <v>102.33</v>
      </c>
      <c r="S138" s="57">
        <v>3134.6</v>
      </c>
      <c r="T138" s="57">
        <v>401.72</v>
      </c>
      <c r="U138" s="58">
        <v>2732.88</v>
      </c>
      <c r="V138" s="1"/>
    </row>
    <row r="139" spans="1:23" customFormat="1" ht="15.75" thickBot="1" x14ac:dyDescent="0.3">
      <c r="A139" s="29"/>
      <c r="B139" s="6" t="s">
        <v>26</v>
      </c>
      <c r="C139" s="30">
        <v>1639</v>
      </c>
      <c r="D139" s="30">
        <v>47396</v>
      </c>
      <c r="E139" s="7">
        <v>601.92999999999995</v>
      </c>
      <c r="F139" s="31">
        <v>47997.93</v>
      </c>
      <c r="G139" s="31">
        <v>51997.79</v>
      </c>
      <c r="H139" s="7">
        <v>9517.57</v>
      </c>
      <c r="I139" s="7">
        <v>42480.22</v>
      </c>
      <c r="J139" s="7">
        <v>5629.07</v>
      </c>
      <c r="K139" s="60">
        <v>36851.15</v>
      </c>
      <c r="L139" s="61"/>
      <c r="M139" s="32">
        <v>3999.83</v>
      </c>
      <c r="N139" s="62">
        <v>168</v>
      </c>
      <c r="O139" s="62">
        <v>80</v>
      </c>
      <c r="P139" s="62">
        <v>119.99</v>
      </c>
      <c r="Q139" s="62">
        <v>287.98</v>
      </c>
      <c r="R139" s="62">
        <v>106</v>
      </c>
      <c r="S139" s="7">
        <v>3237.86</v>
      </c>
      <c r="T139" s="62">
        <v>433.01</v>
      </c>
      <c r="U139" s="64">
        <v>2804.85</v>
      </c>
      <c r="V139" s="1"/>
    </row>
    <row r="140" spans="1:23" customFormat="1" ht="15.75" thickBot="1" x14ac:dyDescent="0.3">
      <c r="A140" s="37" t="s">
        <v>51</v>
      </c>
      <c r="B140" s="43" t="s">
        <v>27</v>
      </c>
      <c r="C140" s="30">
        <v>1639</v>
      </c>
      <c r="D140" s="39">
        <v>49035</v>
      </c>
      <c r="E140" s="7">
        <v>622.74</v>
      </c>
      <c r="F140" s="41">
        <v>49657.74</v>
      </c>
      <c r="G140" s="41">
        <v>53795.95</v>
      </c>
      <c r="H140" s="7">
        <v>9986.66</v>
      </c>
      <c r="I140" s="40">
        <v>43809.29</v>
      </c>
      <c r="J140" s="40">
        <v>6027.79</v>
      </c>
      <c r="K140" s="68">
        <v>37781.5</v>
      </c>
      <c r="L140" s="69"/>
      <c r="M140" s="42">
        <v>4138.1499999999996</v>
      </c>
      <c r="N140" s="63">
        <v>173.8</v>
      </c>
      <c r="O140" s="63">
        <v>82.76</v>
      </c>
      <c r="P140" s="63">
        <v>124.14</v>
      </c>
      <c r="Q140" s="63">
        <v>308.72000000000003</v>
      </c>
      <c r="R140" s="63">
        <v>109.66</v>
      </c>
      <c r="S140" s="7">
        <v>3339.07</v>
      </c>
      <c r="T140" s="63">
        <v>463.68</v>
      </c>
      <c r="U140" s="70">
        <v>2875.39</v>
      </c>
      <c r="V140" s="1"/>
    </row>
    <row r="141" spans="1:23" customFormat="1" ht="15.75" thickBot="1" x14ac:dyDescent="0.3">
      <c r="A141" s="37" t="s">
        <v>52</v>
      </c>
      <c r="B141" s="43" t="s">
        <v>28</v>
      </c>
      <c r="C141" s="30">
        <v>1639</v>
      </c>
      <c r="D141" s="30">
        <v>50674</v>
      </c>
      <c r="E141" s="7">
        <v>643.55999999999995</v>
      </c>
      <c r="F141" s="41">
        <v>51317.56</v>
      </c>
      <c r="G141" s="41">
        <v>55593.98</v>
      </c>
      <c r="H141" s="7">
        <v>10455.870000000001</v>
      </c>
      <c r="I141" s="40">
        <v>45138.11</v>
      </c>
      <c r="J141" s="40">
        <v>6426.43</v>
      </c>
      <c r="K141" s="68">
        <v>38711.68</v>
      </c>
      <c r="L141" s="69"/>
      <c r="M141" s="42">
        <v>4276.46</v>
      </c>
      <c r="N141" s="63">
        <v>179.59</v>
      </c>
      <c r="O141" s="63">
        <v>85.53</v>
      </c>
      <c r="P141" s="63">
        <v>128.29</v>
      </c>
      <c r="Q141" s="63">
        <v>329.47</v>
      </c>
      <c r="R141" s="63">
        <v>113.33</v>
      </c>
      <c r="S141" s="7">
        <v>3440.25</v>
      </c>
      <c r="T141" s="63">
        <v>494.34</v>
      </c>
      <c r="U141" s="70">
        <v>2945.91</v>
      </c>
      <c r="V141" s="1"/>
    </row>
    <row r="142" spans="1:23" customFormat="1" ht="24.75" customHeight="1" thickBot="1" x14ac:dyDescent="0.3">
      <c r="A142" s="23" t="s">
        <v>53</v>
      </c>
      <c r="B142" s="102" t="s">
        <v>111</v>
      </c>
      <c r="C142" s="24"/>
      <c r="D142" s="24">
        <v>36470</v>
      </c>
      <c r="E142" s="2">
        <v>463.17</v>
      </c>
      <c r="F142" s="25">
        <v>36933.17</v>
      </c>
      <c r="G142" s="25">
        <v>40010.879999999997</v>
      </c>
      <c r="H142" s="2">
        <v>6568.45</v>
      </c>
      <c r="I142" s="2">
        <v>33442.43</v>
      </c>
      <c r="J142" s="2">
        <v>3060.61</v>
      </c>
      <c r="K142" s="56">
        <v>30381.82</v>
      </c>
      <c r="L142" s="27"/>
      <c r="M142" s="26">
        <v>3077.76</v>
      </c>
      <c r="N142" s="57">
        <v>129.28</v>
      </c>
      <c r="O142" s="57">
        <v>61.56</v>
      </c>
      <c r="P142" s="57">
        <v>92.33</v>
      </c>
      <c r="Q142" s="57">
        <v>163.5</v>
      </c>
      <c r="R142" s="57">
        <v>81.56</v>
      </c>
      <c r="S142" s="57">
        <v>2549.5300000000002</v>
      </c>
      <c r="T142" s="57">
        <v>235.43</v>
      </c>
      <c r="U142" s="58">
        <v>2314.1</v>
      </c>
      <c r="V142" s="1"/>
      <c r="W142" s="1"/>
    </row>
    <row r="143" spans="1:23" customFormat="1" x14ac:dyDescent="0.25">
      <c r="A143" s="45"/>
      <c r="B143" s="3" t="s">
        <v>18</v>
      </c>
      <c r="C143" s="24"/>
      <c r="D143" s="24">
        <v>40525</v>
      </c>
      <c r="E143" s="2">
        <v>514.66999999999996</v>
      </c>
      <c r="F143" s="25">
        <v>41039.67</v>
      </c>
      <c r="G143" s="25">
        <v>44459.61</v>
      </c>
      <c r="H143" s="2">
        <v>7662.73</v>
      </c>
      <c r="I143" s="2">
        <v>36796.879999999997</v>
      </c>
      <c r="J143" s="2">
        <v>3924.06</v>
      </c>
      <c r="K143" s="56">
        <v>32872.82</v>
      </c>
      <c r="L143" s="27"/>
      <c r="M143" s="26">
        <v>3419.97</v>
      </c>
      <c r="N143" s="57">
        <v>143.63999999999999</v>
      </c>
      <c r="O143" s="57">
        <v>68.400000000000006</v>
      </c>
      <c r="P143" s="57">
        <v>102.6</v>
      </c>
      <c r="Q143" s="57">
        <v>209.69</v>
      </c>
      <c r="R143" s="57">
        <v>90.63</v>
      </c>
      <c r="S143" s="57">
        <v>2805.01</v>
      </c>
      <c r="T143" s="57">
        <v>301.85000000000002</v>
      </c>
      <c r="U143" s="58">
        <v>2503.16</v>
      </c>
      <c r="V143" s="1"/>
    </row>
    <row r="144" spans="1:23" customFormat="1" x14ac:dyDescent="0.25">
      <c r="A144" s="28"/>
      <c r="B144" s="3" t="s">
        <v>19</v>
      </c>
      <c r="C144" s="24">
        <v>1639</v>
      </c>
      <c r="D144" s="24">
        <v>42164</v>
      </c>
      <c r="E144" s="2">
        <v>535.48</v>
      </c>
      <c r="F144" s="25">
        <v>42699.48</v>
      </c>
      <c r="G144" s="25">
        <v>46257.77</v>
      </c>
      <c r="H144" s="2">
        <v>8105.16</v>
      </c>
      <c r="I144" s="2">
        <v>38152.61</v>
      </c>
      <c r="J144" s="2">
        <v>4330.78</v>
      </c>
      <c r="K144" s="56">
        <v>33821.83</v>
      </c>
      <c r="L144" s="27"/>
      <c r="M144" s="26">
        <v>3558.29</v>
      </c>
      <c r="N144" s="57">
        <v>149.44</v>
      </c>
      <c r="O144" s="57">
        <v>71.17</v>
      </c>
      <c r="P144" s="57">
        <v>106.75</v>
      </c>
      <c r="Q144" s="57">
        <v>228.37</v>
      </c>
      <c r="R144" s="57">
        <v>94.29</v>
      </c>
      <c r="S144" s="57">
        <v>2908.27</v>
      </c>
      <c r="T144" s="57">
        <v>333.14</v>
      </c>
      <c r="U144" s="58">
        <v>2575.13</v>
      </c>
      <c r="V144" s="1"/>
    </row>
    <row r="145" spans="1:22" customFormat="1" x14ac:dyDescent="0.25">
      <c r="A145" s="28"/>
      <c r="B145" s="3" t="s">
        <v>20</v>
      </c>
      <c r="C145" s="24">
        <v>1639</v>
      </c>
      <c r="D145" s="24">
        <v>43803</v>
      </c>
      <c r="E145" s="2">
        <v>556.29999999999995</v>
      </c>
      <c r="F145" s="25">
        <v>44359.3</v>
      </c>
      <c r="G145" s="25">
        <v>48055.93</v>
      </c>
      <c r="H145" s="2">
        <v>8547.73</v>
      </c>
      <c r="I145" s="2">
        <v>39508.199999999997</v>
      </c>
      <c r="J145" s="2">
        <v>4737.46</v>
      </c>
      <c r="K145" s="56">
        <v>34770.74</v>
      </c>
      <c r="L145" s="27"/>
      <c r="M145" s="26">
        <v>3696.61</v>
      </c>
      <c r="N145" s="57">
        <v>155.27000000000001</v>
      </c>
      <c r="O145" s="57">
        <v>73.930000000000007</v>
      </c>
      <c r="P145" s="57">
        <v>110.9</v>
      </c>
      <c r="Q145" s="57">
        <v>247.04</v>
      </c>
      <c r="R145" s="57">
        <v>97.96</v>
      </c>
      <c r="S145" s="57">
        <v>3011.51</v>
      </c>
      <c r="T145" s="57">
        <v>364.42</v>
      </c>
      <c r="U145" s="58">
        <v>2647.09</v>
      </c>
      <c r="V145" s="1"/>
    </row>
    <row r="146" spans="1:22" customFormat="1" x14ac:dyDescent="0.25">
      <c r="A146" s="28"/>
      <c r="B146" s="3" t="s">
        <v>21</v>
      </c>
      <c r="C146" s="24">
        <v>1639</v>
      </c>
      <c r="D146" s="24">
        <v>45442</v>
      </c>
      <c r="E146" s="2">
        <v>577.11</v>
      </c>
      <c r="F146" s="25">
        <v>46019.11</v>
      </c>
      <c r="G146" s="25">
        <v>49854.09</v>
      </c>
      <c r="H146" s="2">
        <v>8990.0300000000007</v>
      </c>
      <c r="I146" s="2">
        <v>40864.06</v>
      </c>
      <c r="J146" s="2">
        <v>5144.22</v>
      </c>
      <c r="K146" s="56">
        <v>35719.839999999997</v>
      </c>
      <c r="L146" s="27"/>
      <c r="M146" s="26">
        <v>3834.93</v>
      </c>
      <c r="N146" s="57">
        <v>161.07</v>
      </c>
      <c r="O146" s="57">
        <v>76.7</v>
      </c>
      <c r="P146" s="57">
        <v>115.05</v>
      </c>
      <c r="Q146" s="57">
        <v>265.70999999999998</v>
      </c>
      <c r="R146" s="57">
        <v>101.63</v>
      </c>
      <c r="S146" s="57">
        <v>3114.77</v>
      </c>
      <c r="T146" s="57">
        <v>395.71</v>
      </c>
      <c r="U146" s="58">
        <v>2719.06</v>
      </c>
      <c r="V146" s="1"/>
    </row>
    <row r="147" spans="1:22" customFormat="1" x14ac:dyDescent="0.25">
      <c r="A147" s="28"/>
      <c r="B147" s="3" t="s">
        <v>22</v>
      </c>
      <c r="C147" s="24">
        <v>1639</v>
      </c>
      <c r="D147" s="24">
        <v>47081</v>
      </c>
      <c r="E147" s="2">
        <v>597.92999999999995</v>
      </c>
      <c r="F147" s="25">
        <v>47678.93</v>
      </c>
      <c r="G147" s="25">
        <v>51652.12</v>
      </c>
      <c r="H147" s="2">
        <v>9432.34</v>
      </c>
      <c r="I147" s="2">
        <v>42219.78</v>
      </c>
      <c r="J147" s="2">
        <v>5550.93</v>
      </c>
      <c r="K147" s="56">
        <v>36668.85</v>
      </c>
      <c r="L147" s="27"/>
      <c r="M147" s="26">
        <v>3973.24</v>
      </c>
      <c r="N147" s="57">
        <v>166.87</v>
      </c>
      <c r="O147" s="57">
        <v>79.459999999999994</v>
      </c>
      <c r="P147" s="57">
        <v>119.2</v>
      </c>
      <c r="Q147" s="57">
        <v>284.39</v>
      </c>
      <c r="R147" s="57">
        <v>105.29</v>
      </c>
      <c r="S147" s="57">
        <v>3218.03</v>
      </c>
      <c r="T147" s="57">
        <v>426.99</v>
      </c>
      <c r="U147" s="58">
        <v>2791.04</v>
      </c>
      <c r="V147" s="1"/>
    </row>
    <row r="148" spans="1:22" customFormat="1" x14ac:dyDescent="0.25">
      <c r="A148" s="28"/>
      <c r="B148" s="3" t="s">
        <v>23</v>
      </c>
      <c r="C148" s="24">
        <v>1639</v>
      </c>
      <c r="D148" s="24">
        <v>48720</v>
      </c>
      <c r="E148" s="2">
        <v>618.74</v>
      </c>
      <c r="F148" s="25">
        <v>49338.74</v>
      </c>
      <c r="G148" s="25">
        <v>53450.28</v>
      </c>
      <c r="H148" s="2">
        <v>9896.74</v>
      </c>
      <c r="I148" s="2">
        <v>43553.54</v>
      </c>
      <c r="J148" s="2">
        <v>5951.06</v>
      </c>
      <c r="K148" s="56">
        <v>37602.480000000003</v>
      </c>
      <c r="L148" s="27"/>
      <c r="M148" s="26">
        <v>4111.5600000000004</v>
      </c>
      <c r="N148" s="57">
        <v>172.7</v>
      </c>
      <c r="O148" s="57">
        <v>82.23</v>
      </c>
      <c r="P148" s="57">
        <v>123.35</v>
      </c>
      <c r="Q148" s="57">
        <v>304.73</v>
      </c>
      <c r="R148" s="57">
        <v>108.96</v>
      </c>
      <c r="S148" s="57">
        <v>3319.59</v>
      </c>
      <c r="T148" s="57">
        <v>457.77</v>
      </c>
      <c r="U148" s="58">
        <v>2861.82</v>
      </c>
      <c r="V148" s="1"/>
    </row>
    <row r="149" spans="1:22" customFormat="1" x14ac:dyDescent="0.25">
      <c r="A149" s="28"/>
      <c r="B149" s="3" t="s">
        <v>24</v>
      </c>
      <c r="C149" s="24">
        <v>1639</v>
      </c>
      <c r="D149" s="24">
        <v>50359</v>
      </c>
      <c r="E149" s="2">
        <v>639.55999999999995</v>
      </c>
      <c r="F149" s="25">
        <v>50998.559999999998</v>
      </c>
      <c r="G149" s="25">
        <v>55248.44</v>
      </c>
      <c r="H149" s="2">
        <v>10366.08</v>
      </c>
      <c r="I149" s="2">
        <v>44882.36</v>
      </c>
      <c r="J149" s="2">
        <v>6349.71</v>
      </c>
      <c r="K149" s="56">
        <v>38532.65</v>
      </c>
      <c r="L149" s="27"/>
      <c r="M149" s="26">
        <v>4249.88</v>
      </c>
      <c r="N149" s="57">
        <v>178.5</v>
      </c>
      <c r="O149" s="57">
        <v>85</v>
      </c>
      <c r="P149" s="57">
        <v>127.5</v>
      </c>
      <c r="Q149" s="57">
        <v>325.48</v>
      </c>
      <c r="R149" s="57">
        <v>112.62</v>
      </c>
      <c r="S149" s="57">
        <v>3420.78</v>
      </c>
      <c r="T149" s="57">
        <v>488.44</v>
      </c>
      <c r="U149" s="58">
        <v>2932.34</v>
      </c>
      <c r="V149" s="1"/>
    </row>
    <row r="150" spans="1:22" customFormat="1" x14ac:dyDescent="0.25">
      <c r="A150" s="28"/>
      <c r="B150" s="3" t="s">
        <v>25</v>
      </c>
      <c r="C150" s="24">
        <v>1639</v>
      </c>
      <c r="D150" s="24">
        <v>51998</v>
      </c>
      <c r="E150" s="2">
        <v>660.37</v>
      </c>
      <c r="F150" s="25">
        <v>52658.37</v>
      </c>
      <c r="G150" s="25">
        <v>57046.6</v>
      </c>
      <c r="H150" s="2">
        <v>10835.3</v>
      </c>
      <c r="I150" s="2">
        <v>46211.3</v>
      </c>
      <c r="J150" s="2">
        <v>6748.39</v>
      </c>
      <c r="K150" s="56">
        <v>39462.910000000003</v>
      </c>
      <c r="L150" s="27"/>
      <c r="M150" s="26">
        <v>4388.2</v>
      </c>
      <c r="N150" s="57">
        <v>184.3</v>
      </c>
      <c r="O150" s="57">
        <v>87.76</v>
      </c>
      <c r="P150" s="57">
        <v>131.65</v>
      </c>
      <c r="Q150" s="57">
        <v>346.23</v>
      </c>
      <c r="R150" s="57">
        <v>116.29</v>
      </c>
      <c r="S150" s="57">
        <v>3521.97</v>
      </c>
      <c r="T150" s="57">
        <v>519.11</v>
      </c>
      <c r="U150" s="58">
        <v>3002.86</v>
      </c>
      <c r="V150" s="1"/>
    </row>
    <row r="151" spans="1:22" customFormat="1" ht="15.75" thickBot="1" x14ac:dyDescent="0.3">
      <c r="A151" s="29"/>
      <c r="B151" s="6" t="s">
        <v>26</v>
      </c>
      <c r="C151" s="30">
        <v>1639</v>
      </c>
      <c r="D151" s="30">
        <v>53637</v>
      </c>
      <c r="E151" s="7">
        <v>681.19</v>
      </c>
      <c r="F151" s="31">
        <v>54318.19</v>
      </c>
      <c r="G151" s="31">
        <v>58844.76</v>
      </c>
      <c r="H151" s="7">
        <v>11305.03</v>
      </c>
      <c r="I151" s="7">
        <v>47539.73</v>
      </c>
      <c r="J151" s="7">
        <v>7146.92</v>
      </c>
      <c r="K151" s="60">
        <v>40392.81</v>
      </c>
      <c r="L151" s="61"/>
      <c r="M151" s="32">
        <v>4526.5200000000004</v>
      </c>
      <c r="N151" s="62">
        <v>190.13</v>
      </c>
      <c r="O151" s="62">
        <v>90.53</v>
      </c>
      <c r="P151" s="62">
        <v>135.80000000000001</v>
      </c>
      <c r="Q151" s="62">
        <v>366.98</v>
      </c>
      <c r="R151" s="62">
        <v>119.95</v>
      </c>
      <c r="S151" s="7">
        <v>3623.13</v>
      </c>
      <c r="T151" s="62">
        <v>549.76</v>
      </c>
      <c r="U151" s="64">
        <v>3073.37</v>
      </c>
      <c r="V151" s="1"/>
    </row>
    <row r="152" spans="1:22" customFormat="1" ht="15.75" thickBot="1" x14ac:dyDescent="0.3">
      <c r="A152" s="23" t="s">
        <v>54</v>
      </c>
      <c r="B152" s="3" t="s">
        <v>27</v>
      </c>
      <c r="C152" s="24"/>
      <c r="D152" s="24">
        <v>55276</v>
      </c>
      <c r="E152" s="2">
        <v>702.01</v>
      </c>
      <c r="F152" s="25">
        <v>55978.01</v>
      </c>
      <c r="G152" s="25">
        <v>60642.79</v>
      </c>
      <c r="H152" s="2">
        <v>11531.27</v>
      </c>
      <c r="I152" s="2">
        <v>49111.519999999997</v>
      </c>
      <c r="J152" s="2">
        <v>7618.46</v>
      </c>
      <c r="K152" s="56">
        <v>41493.06</v>
      </c>
      <c r="L152" s="27"/>
      <c r="M152" s="26">
        <v>4664.83</v>
      </c>
      <c r="N152" s="57">
        <v>192.02</v>
      </c>
      <c r="O152" s="57">
        <v>93.3</v>
      </c>
      <c r="P152" s="57">
        <v>139.94</v>
      </c>
      <c r="Q152" s="57">
        <v>387.72</v>
      </c>
      <c r="R152" s="57">
        <v>123.62</v>
      </c>
      <c r="S152" s="57">
        <v>3728.23</v>
      </c>
      <c r="T152" s="57">
        <v>586.04</v>
      </c>
      <c r="U152" s="58">
        <v>3142.19</v>
      </c>
      <c r="V152" s="1"/>
    </row>
    <row r="153" spans="1:22" customFormat="1" ht="15.75" thickBot="1" x14ac:dyDescent="0.3">
      <c r="A153" s="29"/>
      <c r="B153" s="6" t="s">
        <v>28</v>
      </c>
      <c r="C153" s="30">
        <v>1639</v>
      </c>
      <c r="D153" s="30">
        <v>56915</v>
      </c>
      <c r="E153" s="7">
        <v>722.82</v>
      </c>
      <c r="F153" s="31">
        <v>57637.82</v>
      </c>
      <c r="G153" s="31">
        <v>62440.95</v>
      </c>
      <c r="H153" s="7">
        <v>11925.09</v>
      </c>
      <c r="I153" s="7">
        <v>50515.86</v>
      </c>
      <c r="J153" s="7">
        <v>8039.76</v>
      </c>
      <c r="K153" s="60">
        <v>42476.1</v>
      </c>
      <c r="L153" s="61"/>
      <c r="M153" s="32">
        <v>4803.1499999999996</v>
      </c>
      <c r="N153" s="62">
        <v>192.02</v>
      </c>
      <c r="O153" s="62">
        <v>96.06</v>
      </c>
      <c r="P153" s="62">
        <v>144.09</v>
      </c>
      <c r="Q153" s="62">
        <v>408.47</v>
      </c>
      <c r="R153" s="62">
        <v>127.28</v>
      </c>
      <c r="S153" s="7">
        <v>3835.23</v>
      </c>
      <c r="T153" s="62">
        <v>618.44000000000005</v>
      </c>
      <c r="U153" s="64">
        <v>3216.79</v>
      </c>
      <c r="V153" s="1"/>
    </row>
    <row r="154" spans="1:22" customFormat="1" ht="15.75" thickBot="1" x14ac:dyDescent="0.3">
      <c r="A154" s="33" t="s">
        <v>55</v>
      </c>
      <c r="B154" s="43" t="s">
        <v>29</v>
      </c>
      <c r="C154" s="39">
        <v>1639</v>
      </c>
      <c r="D154" s="39">
        <v>58554</v>
      </c>
      <c r="E154" s="7">
        <v>743.64</v>
      </c>
      <c r="F154" s="41">
        <v>59297.64</v>
      </c>
      <c r="G154" s="41">
        <v>64239.11</v>
      </c>
      <c r="H154" s="7">
        <v>12319.03</v>
      </c>
      <c r="I154" s="40">
        <v>51920.08</v>
      </c>
      <c r="J154" s="40">
        <v>8461.02</v>
      </c>
      <c r="K154" s="68">
        <v>43459.06</v>
      </c>
      <c r="L154" s="69"/>
      <c r="M154" s="42">
        <v>4941.47</v>
      </c>
      <c r="N154" s="63">
        <v>192.02</v>
      </c>
      <c r="O154" s="63">
        <v>98.83</v>
      </c>
      <c r="P154" s="63">
        <v>148.24</v>
      </c>
      <c r="Q154" s="63">
        <v>429.22</v>
      </c>
      <c r="R154" s="63">
        <v>130.94999999999999</v>
      </c>
      <c r="S154" s="7">
        <v>3942.21</v>
      </c>
      <c r="T154" s="63">
        <v>650.85</v>
      </c>
      <c r="U154" s="70">
        <v>3291.36</v>
      </c>
      <c r="V154" s="1"/>
    </row>
    <row r="155" spans="1:22" customFormat="1" ht="18" thickBot="1" x14ac:dyDescent="0.3">
      <c r="A155" s="33" t="s">
        <v>56</v>
      </c>
      <c r="B155" s="38" t="s">
        <v>57</v>
      </c>
      <c r="C155" s="39">
        <v>1110</v>
      </c>
      <c r="D155" s="39">
        <v>59664</v>
      </c>
      <c r="E155" s="7">
        <v>757.73</v>
      </c>
      <c r="F155" s="41">
        <v>60421.73</v>
      </c>
      <c r="G155" s="41">
        <v>65456.82</v>
      </c>
      <c r="H155" s="7">
        <v>12585.7</v>
      </c>
      <c r="I155" s="40">
        <v>52871.12</v>
      </c>
      <c r="J155" s="40">
        <v>8746.34</v>
      </c>
      <c r="K155" s="68">
        <v>44124.78</v>
      </c>
      <c r="L155" s="69"/>
      <c r="M155" s="42">
        <v>5035.1400000000003</v>
      </c>
      <c r="N155" s="63">
        <v>192.02</v>
      </c>
      <c r="O155" s="63">
        <v>100.7</v>
      </c>
      <c r="P155" s="63">
        <v>151.05000000000001</v>
      </c>
      <c r="Q155" s="63">
        <v>443.27</v>
      </c>
      <c r="R155" s="63">
        <v>133.43</v>
      </c>
      <c r="S155" s="7">
        <v>4014.67</v>
      </c>
      <c r="T155" s="62">
        <v>672.8</v>
      </c>
      <c r="U155" s="64">
        <v>3341.87</v>
      </c>
      <c r="V155" s="1"/>
    </row>
    <row r="156" spans="1:22" customFormat="1" ht="15.75" thickBot="1" x14ac:dyDescent="0.3">
      <c r="A156" s="23" t="s">
        <v>58</v>
      </c>
      <c r="B156" s="3" t="s">
        <v>18</v>
      </c>
      <c r="C156" s="24"/>
      <c r="D156" s="24">
        <v>44978</v>
      </c>
      <c r="E156" s="2">
        <v>571.22</v>
      </c>
      <c r="F156" s="25">
        <v>45549.22</v>
      </c>
      <c r="G156" s="25">
        <v>49345.01</v>
      </c>
      <c r="H156" s="2">
        <v>8864.9</v>
      </c>
      <c r="I156" s="2">
        <v>40480.11</v>
      </c>
      <c r="J156" s="2">
        <v>5029.03</v>
      </c>
      <c r="K156" s="56">
        <v>35451.08</v>
      </c>
      <c r="L156" s="27"/>
      <c r="M156" s="26">
        <v>3795.77</v>
      </c>
      <c r="N156" s="57">
        <v>159.43</v>
      </c>
      <c r="O156" s="57">
        <v>75.92</v>
      </c>
      <c r="P156" s="57">
        <v>113.87</v>
      </c>
      <c r="Q156" s="57">
        <v>260.43</v>
      </c>
      <c r="R156" s="57">
        <v>100.59</v>
      </c>
      <c r="S156" s="57">
        <v>3085.53</v>
      </c>
      <c r="T156" s="57">
        <v>386.85</v>
      </c>
      <c r="U156" s="58">
        <v>2698.68</v>
      </c>
      <c r="V156" s="1"/>
    </row>
    <row r="157" spans="1:22" customFormat="1" x14ac:dyDescent="0.25">
      <c r="A157" s="28"/>
      <c r="B157" s="3" t="s">
        <v>19</v>
      </c>
      <c r="C157" s="24">
        <v>2102</v>
      </c>
      <c r="D157" s="24">
        <v>47080</v>
      </c>
      <c r="E157" s="2">
        <v>597.91999999999996</v>
      </c>
      <c r="F157" s="25">
        <v>47677.919999999998</v>
      </c>
      <c r="G157" s="25">
        <v>51651.08</v>
      </c>
      <c r="H157" s="2">
        <v>9432.06</v>
      </c>
      <c r="I157" s="2">
        <v>42219.02</v>
      </c>
      <c r="J157" s="2">
        <v>5550.71</v>
      </c>
      <c r="K157" s="56">
        <v>36668.31</v>
      </c>
      <c r="L157" s="27"/>
      <c r="M157" s="26">
        <v>3973.16</v>
      </c>
      <c r="N157" s="57">
        <v>166.87</v>
      </c>
      <c r="O157" s="57">
        <v>79.459999999999994</v>
      </c>
      <c r="P157" s="57">
        <v>119.19</v>
      </c>
      <c r="Q157" s="57">
        <v>284.38</v>
      </c>
      <c r="R157" s="57">
        <v>105.29</v>
      </c>
      <c r="S157" s="57">
        <v>3217.97</v>
      </c>
      <c r="T157" s="57">
        <v>426.98</v>
      </c>
      <c r="U157" s="58">
        <v>2790.99</v>
      </c>
      <c r="V157" s="1"/>
    </row>
    <row r="158" spans="1:22" customFormat="1" x14ac:dyDescent="0.25">
      <c r="A158" s="28"/>
      <c r="B158" s="3" t="s">
        <v>20</v>
      </c>
      <c r="C158" s="24">
        <v>2102</v>
      </c>
      <c r="D158" s="24">
        <v>49182</v>
      </c>
      <c r="E158" s="2">
        <v>624.61</v>
      </c>
      <c r="F158" s="25">
        <v>49806.61</v>
      </c>
      <c r="G158" s="25">
        <v>53957.15</v>
      </c>
      <c r="H158" s="2">
        <v>10029.11</v>
      </c>
      <c r="I158" s="2">
        <v>43928.04</v>
      </c>
      <c r="J158" s="2">
        <v>6063.41</v>
      </c>
      <c r="K158" s="56">
        <v>37864.629999999997</v>
      </c>
      <c r="L158" s="27"/>
      <c r="M158" s="26">
        <v>4150.55</v>
      </c>
      <c r="N158" s="57">
        <v>174.34</v>
      </c>
      <c r="O158" s="57">
        <v>83.01</v>
      </c>
      <c r="P158" s="57">
        <v>124.52</v>
      </c>
      <c r="Q158" s="57">
        <v>310.58</v>
      </c>
      <c r="R158" s="57">
        <v>109.99</v>
      </c>
      <c r="S158" s="57">
        <v>3348.11</v>
      </c>
      <c r="T158" s="57">
        <v>466.42</v>
      </c>
      <c r="U158" s="58">
        <v>2881.69</v>
      </c>
      <c r="V158" s="1"/>
    </row>
    <row r="159" spans="1:22" customFormat="1" x14ac:dyDescent="0.25">
      <c r="A159" s="28"/>
      <c r="B159" s="3" t="s">
        <v>21</v>
      </c>
      <c r="C159" s="24">
        <v>2102</v>
      </c>
      <c r="D159" s="24">
        <v>51284</v>
      </c>
      <c r="E159" s="2">
        <v>651.30999999999995</v>
      </c>
      <c r="F159" s="25">
        <v>51935.31</v>
      </c>
      <c r="G159" s="25">
        <v>56263.22</v>
      </c>
      <c r="H159" s="2">
        <v>10630.97</v>
      </c>
      <c r="I159" s="2">
        <v>45632.25</v>
      </c>
      <c r="J159" s="2">
        <v>6574.68</v>
      </c>
      <c r="K159" s="56">
        <v>39057.57</v>
      </c>
      <c r="L159" s="27"/>
      <c r="M159" s="26">
        <v>4327.9399999999996</v>
      </c>
      <c r="N159" s="57">
        <v>181.78</v>
      </c>
      <c r="O159" s="57">
        <v>86.56</v>
      </c>
      <c r="P159" s="57">
        <v>129.84</v>
      </c>
      <c r="Q159" s="57">
        <v>337.19</v>
      </c>
      <c r="R159" s="57">
        <v>114.69</v>
      </c>
      <c r="S159" s="57">
        <v>3477.88</v>
      </c>
      <c r="T159" s="57">
        <v>505.74</v>
      </c>
      <c r="U159" s="58">
        <v>2972.14</v>
      </c>
      <c r="V159" s="1"/>
    </row>
    <row r="160" spans="1:22" customFormat="1" x14ac:dyDescent="0.25">
      <c r="A160" s="28"/>
      <c r="B160" s="3" t="s">
        <v>22</v>
      </c>
      <c r="C160" s="24">
        <v>2102</v>
      </c>
      <c r="D160" s="24">
        <v>53386</v>
      </c>
      <c r="E160" s="2">
        <v>678</v>
      </c>
      <c r="F160" s="25">
        <v>54064</v>
      </c>
      <c r="G160" s="25">
        <v>58569.29</v>
      </c>
      <c r="H160" s="2">
        <v>11232.7</v>
      </c>
      <c r="I160" s="2">
        <v>47336.59</v>
      </c>
      <c r="J160" s="2">
        <v>7085.98</v>
      </c>
      <c r="K160" s="56">
        <v>40250.61</v>
      </c>
      <c r="L160" s="27"/>
      <c r="M160" s="26">
        <v>4505.33</v>
      </c>
      <c r="N160" s="57">
        <v>189.21</v>
      </c>
      <c r="O160" s="57">
        <v>90.11</v>
      </c>
      <c r="P160" s="57">
        <v>135.16</v>
      </c>
      <c r="Q160" s="57">
        <v>363.8</v>
      </c>
      <c r="R160" s="57">
        <v>119.39</v>
      </c>
      <c r="S160" s="57">
        <v>3607.66</v>
      </c>
      <c r="T160" s="57">
        <v>545.08000000000004</v>
      </c>
      <c r="U160" s="58">
        <v>3062.58</v>
      </c>
      <c r="V160" s="1"/>
    </row>
    <row r="161" spans="1:23" customFormat="1" x14ac:dyDescent="0.25">
      <c r="A161" s="28"/>
      <c r="B161" s="3" t="s">
        <v>23</v>
      </c>
      <c r="C161" s="24">
        <v>2102</v>
      </c>
      <c r="D161" s="24">
        <v>55488</v>
      </c>
      <c r="E161" s="2">
        <v>704.7</v>
      </c>
      <c r="F161" s="25">
        <v>56192.7</v>
      </c>
      <c r="G161" s="25">
        <v>60875.49</v>
      </c>
      <c r="H161" s="2">
        <v>11582.24</v>
      </c>
      <c r="I161" s="2">
        <v>49293.25</v>
      </c>
      <c r="J161" s="2">
        <v>7672.98</v>
      </c>
      <c r="K161" s="56">
        <v>41620.269999999997</v>
      </c>
      <c r="L161" s="27"/>
      <c r="M161" s="26">
        <v>4682.7299999999996</v>
      </c>
      <c r="N161" s="57">
        <v>192.02</v>
      </c>
      <c r="O161" s="57">
        <v>93.65</v>
      </c>
      <c r="P161" s="57">
        <v>140.47999999999999</v>
      </c>
      <c r="Q161" s="57">
        <v>390.41</v>
      </c>
      <c r="R161" s="57">
        <v>124.09</v>
      </c>
      <c r="S161" s="57">
        <v>3742.08</v>
      </c>
      <c r="T161" s="57">
        <v>590.23</v>
      </c>
      <c r="U161" s="58">
        <v>3151.85</v>
      </c>
      <c r="V161" s="1"/>
    </row>
    <row r="162" spans="1:23" customFormat="1" x14ac:dyDescent="0.25">
      <c r="A162" s="28"/>
      <c r="B162" s="3" t="s">
        <v>24</v>
      </c>
      <c r="C162" s="24">
        <v>2102</v>
      </c>
      <c r="D162" s="24">
        <v>57590</v>
      </c>
      <c r="E162" s="2">
        <v>731.39</v>
      </c>
      <c r="F162" s="25">
        <v>58321.39</v>
      </c>
      <c r="G162" s="25">
        <v>63181.56</v>
      </c>
      <c r="H162" s="2">
        <v>12087.38</v>
      </c>
      <c r="I162" s="2">
        <v>51094.18</v>
      </c>
      <c r="J162" s="2">
        <v>8213.25</v>
      </c>
      <c r="K162" s="56">
        <v>42880.93</v>
      </c>
      <c r="L162" s="27"/>
      <c r="M162" s="26">
        <v>4860.12</v>
      </c>
      <c r="N162" s="57">
        <v>192.02</v>
      </c>
      <c r="O162" s="57">
        <v>97.2</v>
      </c>
      <c r="P162" s="57">
        <v>145.80000000000001</v>
      </c>
      <c r="Q162" s="57">
        <v>417.02</v>
      </c>
      <c r="R162" s="57">
        <v>128.79</v>
      </c>
      <c r="S162" s="57">
        <v>3879.29</v>
      </c>
      <c r="T162" s="57">
        <v>631.79</v>
      </c>
      <c r="U162" s="58">
        <v>3247.5</v>
      </c>
      <c r="V162" s="1"/>
    </row>
    <row r="163" spans="1:23" customFormat="1" ht="15.75" thickBot="1" x14ac:dyDescent="0.3">
      <c r="A163" s="29"/>
      <c r="B163" s="6" t="s">
        <v>25</v>
      </c>
      <c r="C163" s="30">
        <v>2102</v>
      </c>
      <c r="D163" s="30">
        <v>59692</v>
      </c>
      <c r="E163" s="7">
        <v>758.09</v>
      </c>
      <c r="F163" s="31">
        <v>60450.09</v>
      </c>
      <c r="G163" s="31">
        <v>65487.63</v>
      </c>
      <c r="H163" s="7">
        <v>12592.65</v>
      </c>
      <c r="I163" s="7">
        <v>52894.98</v>
      </c>
      <c r="J163" s="7">
        <v>8753.49</v>
      </c>
      <c r="K163" s="60">
        <v>44141.49</v>
      </c>
      <c r="L163" s="61"/>
      <c r="M163" s="32">
        <v>5037.51</v>
      </c>
      <c r="N163" s="62">
        <v>192.02</v>
      </c>
      <c r="O163" s="62">
        <v>100.75</v>
      </c>
      <c r="P163" s="62">
        <v>151.13</v>
      </c>
      <c r="Q163" s="62">
        <v>443.63</v>
      </c>
      <c r="R163" s="62">
        <v>133.49</v>
      </c>
      <c r="S163" s="7">
        <v>4016.49</v>
      </c>
      <c r="T163" s="62">
        <v>673.35</v>
      </c>
      <c r="U163" s="64">
        <v>3343.14</v>
      </c>
      <c r="V163" s="1"/>
    </row>
    <row r="164" spans="1:23" customFormat="1" ht="15.75" thickBot="1" x14ac:dyDescent="0.3">
      <c r="A164" s="23" t="s">
        <v>59</v>
      </c>
      <c r="B164" s="3" t="s">
        <v>26</v>
      </c>
      <c r="C164" s="24">
        <v>2102</v>
      </c>
      <c r="D164" s="24">
        <v>61794</v>
      </c>
      <c r="E164" s="2">
        <v>784.78</v>
      </c>
      <c r="F164" s="25">
        <v>62578.78</v>
      </c>
      <c r="G164" s="25">
        <v>67793.7</v>
      </c>
      <c r="H164" s="2">
        <v>13097.66</v>
      </c>
      <c r="I164" s="2">
        <v>54696.04</v>
      </c>
      <c r="J164" s="2">
        <v>9293.81</v>
      </c>
      <c r="K164" s="56">
        <v>45402.23</v>
      </c>
      <c r="L164" s="27"/>
      <c r="M164" s="26">
        <v>5214.8999999999996</v>
      </c>
      <c r="N164" s="57">
        <v>192.02</v>
      </c>
      <c r="O164" s="57">
        <v>104.3</v>
      </c>
      <c r="P164" s="57">
        <v>156.44999999999999</v>
      </c>
      <c r="Q164" s="57">
        <v>470.23</v>
      </c>
      <c r="R164" s="57">
        <v>138.19</v>
      </c>
      <c r="S164" s="65">
        <v>4153.71</v>
      </c>
      <c r="T164" s="57">
        <v>714.91</v>
      </c>
      <c r="U164" s="58">
        <v>3438.8</v>
      </c>
      <c r="V164" s="1"/>
    </row>
    <row r="165" spans="1:23" customFormat="1" ht="15.75" thickBot="1" x14ac:dyDescent="0.3">
      <c r="A165" s="29"/>
      <c r="B165" s="6" t="s">
        <v>27</v>
      </c>
      <c r="C165" s="30">
        <v>2102</v>
      </c>
      <c r="D165" s="30">
        <v>63896</v>
      </c>
      <c r="E165" s="7">
        <v>811.48</v>
      </c>
      <c r="F165" s="31">
        <v>64707.48</v>
      </c>
      <c r="G165" s="31">
        <v>70099.77</v>
      </c>
      <c r="H165" s="7">
        <v>13602.81</v>
      </c>
      <c r="I165" s="7">
        <v>56496.959999999999</v>
      </c>
      <c r="J165" s="7">
        <v>9834.09</v>
      </c>
      <c r="K165" s="60">
        <v>46662.87</v>
      </c>
      <c r="L165" s="61"/>
      <c r="M165" s="32">
        <v>5392.29</v>
      </c>
      <c r="N165" s="62">
        <v>192.02</v>
      </c>
      <c r="O165" s="62">
        <v>107.85</v>
      </c>
      <c r="P165" s="62">
        <v>161.77000000000001</v>
      </c>
      <c r="Q165" s="62">
        <v>496.84</v>
      </c>
      <c r="R165" s="62">
        <v>142.9</v>
      </c>
      <c r="S165" s="7">
        <v>4290.91</v>
      </c>
      <c r="T165" s="62">
        <v>756.47</v>
      </c>
      <c r="U165" s="64">
        <v>3534.44</v>
      </c>
      <c r="V165" s="1"/>
    </row>
    <row r="166" spans="1:23" customFormat="1" ht="18" thickBot="1" x14ac:dyDescent="0.3">
      <c r="A166" s="23" t="s">
        <v>60</v>
      </c>
      <c r="B166" s="6" t="s">
        <v>61</v>
      </c>
      <c r="C166" s="39">
        <v>1275</v>
      </c>
      <c r="D166" s="39">
        <v>63069</v>
      </c>
      <c r="E166" s="7">
        <v>800.98</v>
      </c>
      <c r="F166" s="41">
        <v>63869.98</v>
      </c>
      <c r="G166" s="41">
        <v>69192.5</v>
      </c>
      <c r="H166" s="7">
        <v>13404.05</v>
      </c>
      <c r="I166" s="40">
        <v>55788.45</v>
      </c>
      <c r="J166" s="40">
        <v>9621.5400000000009</v>
      </c>
      <c r="K166" s="68">
        <v>46166.91</v>
      </c>
      <c r="L166" s="69"/>
      <c r="M166" s="42">
        <v>5322.5</v>
      </c>
      <c r="N166" s="63">
        <v>192.02</v>
      </c>
      <c r="O166" s="63">
        <v>106.45</v>
      </c>
      <c r="P166" s="63">
        <v>159.68</v>
      </c>
      <c r="Q166" s="63">
        <v>486.37</v>
      </c>
      <c r="R166" s="63">
        <v>141.05000000000001</v>
      </c>
      <c r="S166" s="7">
        <v>4236.93</v>
      </c>
      <c r="T166" s="63">
        <v>740.12</v>
      </c>
      <c r="U166" s="70">
        <v>3496.81</v>
      </c>
      <c r="V166" s="1"/>
    </row>
    <row r="167" spans="1:23" customFormat="1" ht="18" thickBot="1" x14ac:dyDescent="0.3">
      <c r="A167" s="33" t="s">
        <v>62</v>
      </c>
      <c r="B167" s="43" t="s">
        <v>63</v>
      </c>
      <c r="C167" s="39">
        <v>1870</v>
      </c>
      <c r="D167" s="39">
        <v>65766</v>
      </c>
      <c r="E167" s="7">
        <v>835.23</v>
      </c>
      <c r="F167" s="31">
        <v>66601.23</v>
      </c>
      <c r="G167" s="31">
        <v>72151.3</v>
      </c>
      <c r="H167" s="7">
        <v>14052.02</v>
      </c>
      <c r="I167" s="40">
        <v>58099.28</v>
      </c>
      <c r="J167" s="40">
        <v>10314.780000000001</v>
      </c>
      <c r="K167" s="68">
        <v>47784.5</v>
      </c>
      <c r="L167" s="61"/>
      <c r="M167" s="32">
        <v>5550.1</v>
      </c>
      <c r="N167" s="7">
        <v>192.02</v>
      </c>
      <c r="O167" s="7">
        <v>111</v>
      </c>
      <c r="P167" s="7">
        <v>166.5</v>
      </c>
      <c r="Q167" s="7">
        <v>520.51</v>
      </c>
      <c r="R167" s="63">
        <v>147.08000000000001</v>
      </c>
      <c r="S167" s="7">
        <v>4412.99</v>
      </c>
      <c r="T167" s="62">
        <v>793.44</v>
      </c>
      <c r="U167" s="64">
        <v>3619.55</v>
      </c>
      <c r="V167" s="1"/>
    </row>
    <row r="168" spans="1:23" customFormat="1" ht="26.25" customHeight="1" thickBot="1" x14ac:dyDescent="0.3">
      <c r="A168" s="33" t="s">
        <v>64</v>
      </c>
      <c r="B168" s="102" t="s">
        <v>112</v>
      </c>
      <c r="C168" s="24"/>
      <c r="D168" s="24">
        <v>47931</v>
      </c>
      <c r="E168" s="2">
        <v>608.72</v>
      </c>
      <c r="F168" s="25">
        <v>48539.72</v>
      </c>
      <c r="G168" s="25">
        <v>52584.74</v>
      </c>
      <c r="H168" s="2">
        <v>9670.7000000000007</v>
      </c>
      <c r="I168" s="2">
        <v>42914.04</v>
      </c>
      <c r="J168" s="2">
        <v>5759.21</v>
      </c>
      <c r="K168" s="56">
        <v>37154.83</v>
      </c>
      <c r="L168" s="27"/>
      <c r="M168" s="26">
        <v>4044.98</v>
      </c>
      <c r="N168" s="57">
        <v>169.89</v>
      </c>
      <c r="O168" s="57">
        <v>80.900000000000006</v>
      </c>
      <c r="P168" s="57">
        <v>121.35</v>
      </c>
      <c r="Q168" s="57">
        <v>294.75</v>
      </c>
      <c r="R168" s="57">
        <v>107.19</v>
      </c>
      <c r="S168" s="57">
        <v>3270.9</v>
      </c>
      <c r="T168" s="57">
        <v>443.02</v>
      </c>
      <c r="U168" s="58">
        <v>2827.88</v>
      </c>
      <c r="V168" s="1"/>
      <c r="W168" s="1"/>
    </row>
    <row r="169" spans="1:23" customFormat="1" x14ac:dyDescent="0.25">
      <c r="A169" s="45"/>
      <c r="B169" s="3" t="s">
        <v>18</v>
      </c>
      <c r="C169" s="24"/>
      <c r="D169" s="24">
        <v>53258</v>
      </c>
      <c r="E169" s="2">
        <v>676.38</v>
      </c>
      <c r="F169" s="25">
        <v>53934.38</v>
      </c>
      <c r="G169" s="25">
        <v>58428.89</v>
      </c>
      <c r="H169" s="2">
        <v>11196.49</v>
      </c>
      <c r="I169" s="2">
        <v>47232.4</v>
      </c>
      <c r="J169" s="2">
        <v>7054.72</v>
      </c>
      <c r="K169" s="56">
        <v>40177.68</v>
      </c>
      <c r="L169" s="27"/>
      <c r="M169" s="26">
        <v>4494.53</v>
      </c>
      <c r="N169" s="57">
        <v>188.79</v>
      </c>
      <c r="O169" s="57">
        <v>89.89</v>
      </c>
      <c r="P169" s="57">
        <v>134.84</v>
      </c>
      <c r="Q169" s="57">
        <v>362.18</v>
      </c>
      <c r="R169" s="57">
        <v>119.11</v>
      </c>
      <c r="S169" s="57">
        <v>3599.72</v>
      </c>
      <c r="T169" s="57">
        <v>542.66999999999996</v>
      </c>
      <c r="U169" s="58">
        <v>3057.05</v>
      </c>
      <c r="V169" s="1"/>
    </row>
    <row r="170" spans="1:23" customFormat="1" x14ac:dyDescent="0.25">
      <c r="A170" s="28"/>
      <c r="B170" s="3" t="s">
        <v>19</v>
      </c>
      <c r="C170" s="24">
        <v>2102</v>
      </c>
      <c r="D170" s="24">
        <v>55360</v>
      </c>
      <c r="E170" s="2">
        <v>703.07</v>
      </c>
      <c r="F170" s="25">
        <v>56063.07</v>
      </c>
      <c r="G170" s="25">
        <v>60734.96</v>
      </c>
      <c r="H170" s="2">
        <v>11551.61</v>
      </c>
      <c r="I170" s="2">
        <v>49183.35</v>
      </c>
      <c r="J170" s="2">
        <v>7640.01</v>
      </c>
      <c r="K170" s="56">
        <v>41543.339999999997</v>
      </c>
      <c r="L170" s="27"/>
      <c r="M170" s="26">
        <v>4671.92</v>
      </c>
      <c r="N170" s="57">
        <v>192.02</v>
      </c>
      <c r="O170" s="57">
        <v>93.44</v>
      </c>
      <c r="P170" s="57">
        <v>140.16</v>
      </c>
      <c r="Q170" s="57">
        <v>388.79</v>
      </c>
      <c r="R170" s="57">
        <v>123.81</v>
      </c>
      <c r="S170" s="57">
        <v>3733.7</v>
      </c>
      <c r="T170" s="57">
        <v>587.69000000000005</v>
      </c>
      <c r="U170" s="58">
        <v>3146.01</v>
      </c>
      <c r="V170" s="1"/>
    </row>
    <row r="171" spans="1:23" customFormat="1" x14ac:dyDescent="0.25">
      <c r="A171" s="28"/>
      <c r="B171" s="3" t="s">
        <v>20</v>
      </c>
      <c r="C171" s="24">
        <v>2102</v>
      </c>
      <c r="D171" s="24">
        <v>57462</v>
      </c>
      <c r="E171" s="2">
        <v>729.77</v>
      </c>
      <c r="F171" s="25">
        <v>58191.77</v>
      </c>
      <c r="G171" s="25">
        <v>63041.03</v>
      </c>
      <c r="H171" s="2">
        <v>12056.75</v>
      </c>
      <c r="I171" s="2">
        <v>50984.28</v>
      </c>
      <c r="J171" s="2">
        <v>8180.28</v>
      </c>
      <c r="K171" s="56">
        <v>42804</v>
      </c>
      <c r="L171" s="27"/>
      <c r="M171" s="26">
        <v>4849.3100000000004</v>
      </c>
      <c r="N171" s="57">
        <v>192.02</v>
      </c>
      <c r="O171" s="57">
        <v>96.99</v>
      </c>
      <c r="P171" s="57">
        <v>145.47999999999999</v>
      </c>
      <c r="Q171" s="57">
        <v>415.4</v>
      </c>
      <c r="R171" s="57">
        <v>128.51</v>
      </c>
      <c r="S171" s="57">
        <v>3870.91</v>
      </c>
      <c r="T171" s="57">
        <v>629.25</v>
      </c>
      <c r="U171" s="58">
        <v>3241.66</v>
      </c>
      <c r="V171" s="1"/>
    </row>
    <row r="172" spans="1:23" customFormat="1" x14ac:dyDescent="0.25">
      <c r="A172" s="28"/>
      <c r="B172" s="3" t="s">
        <v>21</v>
      </c>
      <c r="C172" s="24">
        <v>2102</v>
      </c>
      <c r="D172" s="24">
        <v>59564</v>
      </c>
      <c r="E172" s="2">
        <v>756.46</v>
      </c>
      <c r="F172" s="25">
        <v>60320.46</v>
      </c>
      <c r="G172" s="25">
        <v>65347.23</v>
      </c>
      <c r="H172" s="2">
        <v>12561.78</v>
      </c>
      <c r="I172" s="2">
        <v>52785.45</v>
      </c>
      <c r="J172" s="2">
        <v>8720.64</v>
      </c>
      <c r="K172" s="56">
        <v>44064.81</v>
      </c>
      <c r="L172" s="27"/>
      <c r="M172" s="26">
        <v>5026.71</v>
      </c>
      <c r="N172" s="57">
        <v>192.02</v>
      </c>
      <c r="O172" s="57">
        <v>100.53</v>
      </c>
      <c r="P172" s="57">
        <v>150.80000000000001</v>
      </c>
      <c r="Q172" s="57">
        <v>442.01</v>
      </c>
      <c r="R172" s="57">
        <v>133.21</v>
      </c>
      <c r="S172" s="57">
        <v>4008.14</v>
      </c>
      <c r="T172" s="57">
        <v>670.82</v>
      </c>
      <c r="U172" s="58">
        <v>3337.32</v>
      </c>
      <c r="V172" s="1"/>
    </row>
    <row r="173" spans="1:23" customFormat="1" x14ac:dyDescent="0.25">
      <c r="A173" s="28"/>
      <c r="B173" s="3" t="s">
        <v>22</v>
      </c>
      <c r="C173" s="24">
        <v>2102</v>
      </c>
      <c r="D173" s="24">
        <v>61666</v>
      </c>
      <c r="E173" s="2">
        <v>783.16</v>
      </c>
      <c r="F173" s="25">
        <v>62449.16</v>
      </c>
      <c r="G173" s="25">
        <v>67653.3</v>
      </c>
      <c r="H173" s="2">
        <v>13066.79</v>
      </c>
      <c r="I173" s="2">
        <v>54586.51</v>
      </c>
      <c r="J173" s="2">
        <v>9260.9500000000007</v>
      </c>
      <c r="K173" s="56">
        <v>45325.56</v>
      </c>
      <c r="L173" s="27"/>
      <c r="M173" s="26">
        <v>5204.1000000000004</v>
      </c>
      <c r="N173" s="57">
        <v>192.02</v>
      </c>
      <c r="O173" s="57">
        <v>104.08</v>
      </c>
      <c r="P173" s="57">
        <v>156.12</v>
      </c>
      <c r="Q173" s="57">
        <v>468.61</v>
      </c>
      <c r="R173" s="57">
        <v>137.91</v>
      </c>
      <c r="S173" s="57">
        <v>4145.3599999999997</v>
      </c>
      <c r="T173" s="57">
        <v>712.38</v>
      </c>
      <c r="U173" s="58">
        <v>3432.98</v>
      </c>
      <c r="V173" s="1"/>
    </row>
    <row r="174" spans="1:23" customFormat="1" x14ac:dyDescent="0.25">
      <c r="A174" s="28"/>
      <c r="B174" s="3" t="s">
        <v>23</v>
      </c>
      <c r="C174" s="24">
        <v>2102</v>
      </c>
      <c r="D174" s="24">
        <v>63768</v>
      </c>
      <c r="E174" s="2">
        <v>809.85</v>
      </c>
      <c r="F174" s="25">
        <v>64577.85</v>
      </c>
      <c r="G174" s="25">
        <v>69959.37</v>
      </c>
      <c r="H174" s="2">
        <v>13571.93</v>
      </c>
      <c r="I174" s="2">
        <v>56387.44</v>
      </c>
      <c r="J174" s="2">
        <v>9801.23</v>
      </c>
      <c r="K174" s="56">
        <v>46586.21</v>
      </c>
      <c r="L174" s="27"/>
      <c r="M174" s="26">
        <v>5381.49</v>
      </c>
      <c r="N174" s="57">
        <v>192.02</v>
      </c>
      <c r="O174" s="57">
        <v>107.63</v>
      </c>
      <c r="P174" s="57">
        <v>161.44</v>
      </c>
      <c r="Q174" s="57">
        <v>495.22</v>
      </c>
      <c r="R174" s="57">
        <v>142.61000000000001</v>
      </c>
      <c r="S174" s="57">
        <v>4282.57</v>
      </c>
      <c r="T174" s="57">
        <v>753.94</v>
      </c>
      <c r="U174" s="58">
        <v>3528.63</v>
      </c>
      <c r="V174" s="1"/>
    </row>
    <row r="175" spans="1:23" customFormat="1" ht="15.75" thickBot="1" x14ac:dyDescent="0.3">
      <c r="A175" s="29"/>
      <c r="B175" s="6" t="s">
        <v>24</v>
      </c>
      <c r="C175" s="30">
        <v>2102</v>
      </c>
      <c r="D175" s="30">
        <v>65870</v>
      </c>
      <c r="E175" s="7">
        <v>836.55</v>
      </c>
      <c r="F175" s="31">
        <v>66706.55</v>
      </c>
      <c r="G175" s="31">
        <v>72265.440000000002</v>
      </c>
      <c r="H175" s="7">
        <v>14077.2</v>
      </c>
      <c r="I175" s="7">
        <v>58188.24</v>
      </c>
      <c r="J175" s="7">
        <v>10341.469999999999</v>
      </c>
      <c r="K175" s="60">
        <v>47846.77</v>
      </c>
      <c r="L175" s="61"/>
      <c r="M175" s="32">
        <v>5558.88</v>
      </c>
      <c r="N175" s="62">
        <v>192.02</v>
      </c>
      <c r="O175" s="62">
        <v>111.18</v>
      </c>
      <c r="P175" s="62">
        <v>166.77</v>
      </c>
      <c r="Q175" s="62">
        <v>521.83000000000004</v>
      </c>
      <c r="R175" s="62">
        <v>147.31</v>
      </c>
      <c r="S175" s="7">
        <v>4419.7700000000004</v>
      </c>
      <c r="T175" s="62">
        <v>795.5</v>
      </c>
      <c r="U175" s="64">
        <v>3624.27</v>
      </c>
      <c r="V175" s="1"/>
    </row>
    <row r="176" spans="1:23" customFormat="1" ht="15.75" thickBot="1" x14ac:dyDescent="0.3">
      <c r="A176" s="33" t="s">
        <v>65</v>
      </c>
      <c r="B176" s="43" t="s">
        <v>25</v>
      </c>
      <c r="C176" s="39">
        <v>2102</v>
      </c>
      <c r="D176" s="30">
        <v>67972</v>
      </c>
      <c r="E176" s="7">
        <v>863.24</v>
      </c>
      <c r="F176" s="41">
        <v>68835.240000000005</v>
      </c>
      <c r="G176" s="41">
        <v>74571.509999999995</v>
      </c>
      <c r="H176" s="7">
        <v>14582.34</v>
      </c>
      <c r="I176" s="40">
        <v>59989.17</v>
      </c>
      <c r="J176" s="40">
        <v>10881.75</v>
      </c>
      <c r="K176" s="68">
        <v>49107.42</v>
      </c>
      <c r="L176" s="69"/>
      <c r="M176" s="42">
        <v>5736.27</v>
      </c>
      <c r="N176" s="63">
        <v>192.02</v>
      </c>
      <c r="O176" s="63">
        <v>114.73</v>
      </c>
      <c r="P176" s="63">
        <v>172.09</v>
      </c>
      <c r="Q176" s="63">
        <v>548.44000000000005</v>
      </c>
      <c r="R176" s="63">
        <v>152.01</v>
      </c>
      <c r="S176" s="7">
        <v>4556.9799999999996</v>
      </c>
      <c r="T176" s="63">
        <v>837.06</v>
      </c>
      <c r="U176" s="70">
        <v>3719.92</v>
      </c>
      <c r="V176" s="1"/>
    </row>
    <row r="177" spans="1:22" customFormat="1" ht="15.75" thickBot="1" x14ac:dyDescent="0.3">
      <c r="A177" s="33" t="s">
        <v>66</v>
      </c>
      <c r="B177" s="43" t="s">
        <v>26</v>
      </c>
      <c r="C177" s="39">
        <v>2102</v>
      </c>
      <c r="D177" s="39">
        <v>70074</v>
      </c>
      <c r="E177" s="7">
        <v>889.94</v>
      </c>
      <c r="F177" s="41">
        <v>70963.94</v>
      </c>
      <c r="G177" s="41">
        <v>76877.58</v>
      </c>
      <c r="H177" s="7">
        <v>15087.36</v>
      </c>
      <c r="I177" s="40">
        <v>61790.22</v>
      </c>
      <c r="J177" s="40">
        <v>11511.58</v>
      </c>
      <c r="K177" s="68">
        <v>50278.64</v>
      </c>
      <c r="L177" s="69"/>
      <c r="M177" s="42">
        <v>5913.66</v>
      </c>
      <c r="N177" s="63">
        <v>192.02</v>
      </c>
      <c r="O177" s="63">
        <v>118.27</v>
      </c>
      <c r="P177" s="63">
        <v>177.41</v>
      </c>
      <c r="Q177" s="63">
        <v>575.04999999999995</v>
      </c>
      <c r="R177" s="63">
        <v>156.71</v>
      </c>
      <c r="S177" s="7">
        <v>4694.2</v>
      </c>
      <c r="T177" s="63">
        <v>885.51</v>
      </c>
      <c r="U177" s="70">
        <v>3808.69</v>
      </c>
      <c r="V177" s="1"/>
    </row>
    <row r="178" spans="1:22" customFormat="1" ht="18" thickBot="1" x14ac:dyDescent="0.3">
      <c r="A178" s="23" t="s">
        <v>67</v>
      </c>
      <c r="B178" s="6" t="s">
        <v>61</v>
      </c>
      <c r="C178" s="39">
        <v>1751</v>
      </c>
      <c r="D178" s="39">
        <v>71825</v>
      </c>
      <c r="E178" s="7">
        <v>912.18</v>
      </c>
      <c r="F178" s="41">
        <v>72737.179999999993</v>
      </c>
      <c r="G178" s="41">
        <v>78798.59</v>
      </c>
      <c r="H178" s="7">
        <v>15508.08</v>
      </c>
      <c r="I178" s="40">
        <v>63290.51</v>
      </c>
      <c r="J178" s="40">
        <v>12036.68</v>
      </c>
      <c r="K178" s="68">
        <v>51253.83</v>
      </c>
      <c r="L178" s="69"/>
      <c r="M178" s="42">
        <v>6061.43</v>
      </c>
      <c r="N178" s="63">
        <v>192.02</v>
      </c>
      <c r="O178" s="63">
        <v>121.23</v>
      </c>
      <c r="P178" s="63">
        <v>181.84</v>
      </c>
      <c r="Q178" s="63">
        <v>597.21</v>
      </c>
      <c r="R178" s="63">
        <v>160.63</v>
      </c>
      <c r="S178" s="7">
        <v>4808.5</v>
      </c>
      <c r="T178" s="63">
        <v>925.9</v>
      </c>
      <c r="U178" s="70">
        <v>3882.6</v>
      </c>
      <c r="V178" s="1"/>
    </row>
    <row r="179" spans="1:22" customFormat="1" ht="15.75" thickBot="1" x14ac:dyDescent="0.3">
      <c r="A179" s="23" t="s">
        <v>68</v>
      </c>
      <c r="B179" s="3" t="s">
        <v>18</v>
      </c>
      <c r="C179" s="24"/>
      <c r="D179" s="24">
        <v>57077</v>
      </c>
      <c r="E179" s="2">
        <v>724.88</v>
      </c>
      <c r="F179" s="25">
        <v>57801.88</v>
      </c>
      <c r="G179" s="25">
        <v>62618.66</v>
      </c>
      <c r="H179" s="2">
        <v>11964.08</v>
      </c>
      <c r="I179" s="2">
        <v>50654.58</v>
      </c>
      <c r="J179" s="2">
        <v>8081.37</v>
      </c>
      <c r="K179" s="56">
        <v>42573.21</v>
      </c>
      <c r="L179" s="27"/>
      <c r="M179" s="26">
        <v>4816.82</v>
      </c>
      <c r="N179" s="57">
        <v>192.02</v>
      </c>
      <c r="O179" s="57">
        <v>96.34</v>
      </c>
      <c r="P179" s="57">
        <v>144.5</v>
      </c>
      <c r="Q179" s="57">
        <v>410.52</v>
      </c>
      <c r="R179" s="57">
        <v>127.65</v>
      </c>
      <c r="S179" s="57">
        <v>3845.79</v>
      </c>
      <c r="T179" s="57">
        <v>621.64</v>
      </c>
      <c r="U179" s="58">
        <v>3224.15</v>
      </c>
      <c r="V179" s="1"/>
    </row>
    <row r="180" spans="1:22" customFormat="1" x14ac:dyDescent="0.25">
      <c r="A180" s="28"/>
      <c r="B180" s="3" t="s">
        <v>19</v>
      </c>
      <c r="C180" s="24">
        <v>2458</v>
      </c>
      <c r="D180" s="24">
        <v>59535</v>
      </c>
      <c r="E180" s="2">
        <v>756.09</v>
      </c>
      <c r="F180" s="25">
        <v>60291.09</v>
      </c>
      <c r="G180" s="25">
        <v>65315.38</v>
      </c>
      <c r="H180" s="2">
        <v>12554.92</v>
      </c>
      <c r="I180" s="2">
        <v>52760.46</v>
      </c>
      <c r="J180" s="2">
        <v>8713.14</v>
      </c>
      <c r="K180" s="56">
        <v>44047.32</v>
      </c>
      <c r="L180" s="27"/>
      <c r="M180" s="26">
        <v>5024.26</v>
      </c>
      <c r="N180" s="57">
        <v>192.02</v>
      </c>
      <c r="O180" s="57">
        <v>100.49</v>
      </c>
      <c r="P180" s="57">
        <v>150.72999999999999</v>
      </c>
      <c r="Q180" s="57">
        <v>441.64</v>
      </c>
      <c r="R180" s="57">
        <v>133.13999999999999</v>
      </c>
      <c r="S180" s="57">
        <v>4006.24</v>
      </c>
      <c r="T180" s="57">
        <v>670.24</v>
      </c>
      <c r="U180" s="58">
        <v>3336</v>
      </c>
      <c r="V180" s="1"/>
    </row>
    <row r="181" spans="1:22" customFormat="1" x14ac:dyDescent="0.25">
      <c r="A181" s="28"/>
      <c r="B181" s="3" t="s">
        <v>20</v>
      </c>
      <c r="C181" s="24">
        <v>2458</v>
      </c>
      <c r="D181" s="24">
        <v>61993</v>
      </c>
      <c r="E181" s="2">
        <v>787.31</v>
      </c>
      <c r="F181" s="25">
        <v>62780.31</v>
      </c>
      <c r="G181" s="25">
        <v>68011.97</v>
      </c>
      <c r="H181" s="2">
        <v>13145.38</v>
      </c>
      <c r="I181" s="2">
        <v>54866.59</v>
      </c>
      <c r="J181" s="2">
        <v>9344.98</v>
      </c>
      <c r="K181" s="56">
        <v>45521.61</v>
      </c>
      <c r="L181" s="27"/>
      <c r="M181" s="26">
        <v>5231.6899999999996</v>
      </c>
      <c r="N181" s="57">
        <v>192.02</v>
      </c>
      <c r="O181" s="57">
        <v>104.63</v>
      </c>
      <c r="P181" s="57">
        <v>156.94999999999999</v>
      </c>
      <c r="Q181" s="57">
        <v>472.75</v>
      </c>
      <c r="R181" s="57">
        <v>138.63999999999999</v>
      </c>
      <c r="S181" s="57">
        <v>4166.7</v>
      </c>
      <c r="T181" s="57">
        <v>718.84</v>
      </c>
      <c r="U181" s="58">
        <v>3447.86</v>
      </c>
      <c r="V181" s="1"/>
    </row>
    <row r="182" spans="1:22" customFormat="1" x14ac:dyDescent="0.25">
      <c r="A182" s="28"/>
      <c r="B182" s="3" t="s">
        <v>21</v>
      </c>
      <c r="C182" s="24">
        <v>2458</v>
      </c>
      <c r="D182" s="24">
        <v>64451</v>
      </c>
      <c r="E182" s="2">
        <v>818.53</v>
      </c>
      <c r="F182" s="25">
        <v>65269.53</v>
      </c>
      <c r="G182" s="25">
        <v>70708.69</v>
      </c>
      <c r="H182" s="2">
        <v>13736.09</v>
      </c>
      <c r="I182" s="2">
        <v>56972.6</v>
      </c>
      <c r="J182" s="2">
        <v>9976.7800000000007</v>
      </c>
      <c r="K182" s="56">
        <v>46995.82</v>
      </c>
      <c r="L182" s="27"/>
      <c r="M182" s="26">
        <v>5439.13</v>
      </c>
      <c r="N182" s="57">
        <v>192.02</v>
      </c>
      <c r="O182" s="57">
        <v>108.78</v>
      </c>
      <c r="P182" s="57">
        <v>163.16999999999999</v>
      </c>
      <c r="Q182" s="57">
        <v>503.87</v>
      </c>
      <c r="R182" s="57">
        <v>144.13999999999999</v>
      </c>
      <c r="S182" s="57">
        <v>4327.1499999999996</v>
      </c>
      <c r="T182" s="57">
        <v>767.44</v>
      </c>
      <c r="U182" s="58">
        <v>3559.71</v>
      </c>
      <c r="V182" s="1"/>
    </row>
    <row r="183" spans="1:22" customFormat="1" x14ac:dyDescent="0.25">
      <c r="A183" s="28"/>
      <c r="B183" s="3" t="s">
        <v>22</v>
      </c>
      <c r="C183" s="24">
        <v>2458</v>
      </c>
      <c r="D183" s="24">
        <v>66909</v>
      </c>
      <c r="E183" s="2">
        <v>849.74</v>
      </c>
      <c r="F183" s="25">
        <v>67758.740000000005</v>
      </c>
      <c r="G183" s="25">
        <v>73405.279999999999</v>
      </c>
      <c r="H183" s="2">
        <v>14326.79</v>
      </c>
      <c r="I183" s="2">
        <v>59078.49</v>
      </c>
      <c r="J183" s="2">
        <v>10608.55</v>
      </c>
      <c r="K183" s="56">
        <v>48469.94</v>
      </c>
      <c r="L183" s="27"/>
      <c r="M183" s="26">
        <v>5646.56</v>
      </c>
      <c r="N183" s="57">
        <v>192.02</v>
      </c>
      <c r="O183" s="57">
        <v>112.93</v>
      </c>
      <c r="P183" s="57">
        <v>169.4</v>
      </c>
      <c r="Q183" s="57">
        <v>534.98</v>
      </c>
      <c r="R183" s="57">
        <v>149.63</v>
      </c>
      <c r="S183" s="57">
        <v>4487.6000000000004</v>
      </c>
      <c r="T183" s="57">
        <v>816.04</v>
      </c>
      <c r="U183" s="58">
        <v>3671.56</v>
      </c>
      <c r="V183" s="1"/>
    </row>
    <row r="184" spans="1:22" customFormat="1" x14ac:dyDescent="0.25">
      <c r="A184" s="28"/>
      <c r="B184" s="3" t="s">
        <v>23</v>
      </c>
      <c r="C184" s="24">
        <v>2458</v>
      </c>
      <c r="D184" s="24">
        <v>69367</v>
      </c>
      <c r="E184" s="2">
        <v>880.96</v>
      </c>
      <c r="F184" s="25">
        <v>70247.960000000006</v>
      </c>
      <c r="G184" s="25">
        <v>76102</v>
      </c>
      <c r="H184" s="2">
        <v>14917.5</v>
      </c>
      <c r="I184" s="2">
        <v>61184.5</v>
      </c>
      <c r="J184" s="2">
        <v>11299.58</v>
      </c>
      <c r="K184" s="56">
        <v>49884.92</v>
      </c>
      <c r="L184" s="27"/>
      <c r="M184" s="26">
        <v>5854</v>
      </c>
      <c r="N184" s="57">
        <v>192.02</v>
      </c>
      <c r="O184" s="57">
        <v>117.08</v>
      </c>
      <c r="P184" s="57">
        <v>175.62</v>
      </c>
      <c r="Q184" s="57">
        <v>566.1</v>
      </c>
      <c r="R184" s="57">
        <v>155.13</v>
      </c>
      <c r="S184" s="57">
        <v>4648.05</v>
      </c>
      <c r="T184" s="57">
        <v>869.2</v>
      </c>
      <c r="U184" s="58">
        <v>3778.85</v>
      </c>
      <c r="V184" s="1"/>
    </row>
    <row r="185" spans="1:22" customFormat="1" ht="15.75" thickBot="1" x14ac:dyDescent="0.3">
      <c r="A185" s="29"/>
      <c r="B185" s="6" t="s">
        <v>24</v>
      </c>
      <c r="C185" s="30">
        <v>2458</v>
      </c>
      <c r="D185" s="30">
        <v>71825</v>
      </c>
      <c r="E185" s="7">
        <v>912.18</v>
      </c>
      <c r="F185" s="31">
        <v>72737.179999999993</v>
      </c>
      <c r="G185" s="31">
        <v>78798.59</v>
      </c>
      <c r="H185" s="7">
        <v>15508.08</v>
      </c>
      <c r="I185" s="7">
        <v>63290.51</v>
      </c>
      <c r="J185" s="7">
        <v>12036.68</v>
      </c>
      <c r="K185" s="60">
        <v>51253.83</v>
      </c>
      <c r="L185" s="61"/>
      <c r="M185" s="32">
        <v>6061.43</v>
      </c>
      <c r="N185" s="62">
        <v>192.02</v>
      </c>
      <c r="O185" s="62">
        <v>121.23</v>
      </c>
      <c r="P185" s="62">
        <v>181.84</v>
      </c>
      <c r="Q185" s="62">
        <v>597.21</v>
      </c>
      <c r="R185" s="62">
        <v>160.63</v>
      </c>
      <c r="S185" s="7">
        <v>4808.5</v>
      </c>
      <c r="T185" s="62">
        <v>925.9</v>
      </c>
      <c r="U185" s="64">
        <v>3882.6</v>
      </c>
      <c r="V185" s="1"/>
    </row>
    <row r="186" spans="1:22" customFormat="1" ht="15.75" thickBot="1" x14ac:dyDescent="0.3">
      <c r="A186" s="33" t="s">
        <v>69</v>
      </c>
      <c r="B186" s="43" t="s">
        <v>25</v>
      </c>
      <c r="C186" s="39">
        <v>2458</v>
      </c>
      <c r="D186" s="39">
        <v>74283</v>
      </c>
      <c r="E186" s="7">
        <v>943.39</v>
      </c>
      <c r="F186" s="41">
        <v>75226.39</v>
      </c>
      <c r="G186" s="41">
        <v>81495.31</v>
      </c>
      <c r="H186" s="7">
        <v>16098.92</v>
      </c>
      <c r="I186" s="40">
        <v>65396.39</v>
      </c>
      <c r="J186" s="40">
        <v>12773.74</v>
      </c>
      <c r="K186" s="68">
        <v>52622.65</v>
      </c>
      <c r="L186" s="69"/>
      <c r="M186" s="42">
        <v>6268.87</v>
      </c>
      <c r="N186" s="63">
        <v>192.02</v>
      </c>
      <c r="O186" s="63">
        <v>125.38</v>
      </c>
      <c r="P186" s="63">
        <v>188.07</v>
      </c>
      <c r="Q186" s="63">
        <v>628.33000000000004</v>
      </c>
      <c r="R186" s="63">
        <v>166.13</v>
      </c>
      <c r="S186" s="7">
        <v>4968.9399999999996</v>
      </c>
      <c r="T186" s="63">
        <v>982.6</v>
      </c>
      <c r="U186" s="70">
        <v>3986.34</v>
      </c>
      <c r="V186" s="1"/>
    </row>
    <row r="187" spans="1:22" customFormat="1" ht="15.75" thickBot="1" x14ac:dyDescent="0.3">
      <c r="A187" s="23" t="s">
        <v>70</v>
      </c>
      <c r="B187" s="6" t="s">
        <v>26</v>
      </c>
      <c r="C187" s="39">
        <v>2458</v>
      </c>
      <c r="D187" s="39">
        <v>76741</v>
      </c>
      <c r="E187" s="7">
        <v>974.61</v>
      </c>
      <c r="F187" s="41">
        <v>77715.61</v>
      </c>
      <c r="G187" s="41">
        <v>84191.9</v>
      </c>
      <c r="H187" s="7">
        <v>16689.5</v>
      </c>
      <c r="I187" s="40">
        <v>67502.399999999994</v>
      </c>
      <c r="J187" s="7">
        <v>13510.84</v>
      </c>
      <c r="K187" s="68">
        <v>53991.56</v>
      </c>
      <c r="L187" s="69"/>
      <c r="M187" s="42">
        <v>6476.3</v>
      </c>
      <c r="N187" s="63">
        <v>192.02</v>
      </c>
      <c r="O187" s="63">
        <v>129.53</v>
      </c>
      <c r="P187" s="63">
        <v>194.29</v>
      </c>
      <c r="Q187" s="63">
        <v>659.44</v>
      </c>
      <c r="R187" s="63">
        <v>171.62</v>
      </c>
      <c r="S187" s="7">
        <v>5129.3999999999996</v>
      </c>
      <c r="T187" s="63">
        <v>1039.3</v>
      </c>
      <c r="U187" s="70">
        <v>4090.1</v>
      </c>
      <c r="V187" s="1"/>
    </row>
    <row r="188" spans="1:22" customFormat="1" ht="15.75" thickBot="1" x14ac:dyDescent="0.3">
      <c r="A188" s="33" t="s">
        <v>71</v>
      </c>
      <c r="B188" s="34" t="s">
        <v>18</v>
      </c>
      <c r="C188" s="24"/>
      <c r="D188" s="24">
        <v>64713</v>
      </c>
      <c r="E188" s="2">
        <v>821.86</v>
      </c>
      <c r="F188" s="25">
        <v>65534.86</v>
      </c>
      <c r="G188" s="25">
        <v>70996.12</v>
      </c>
      <c r="H188" s="2">
        <v>13799.02</v>
      </c>
      <c r="I188" s="2">
        <v>57197.1</v>
      </c>
      <c r="J188" s="2">
        <v>10044.129999999999</v>
      </c>
      <c r="K188" s="56">
        <v>47152.97</v>
      </c>
      <c r="L188" s="27"/>
      <c r="M188" s="26">
        <v>5461.24</v>
      </c>
      <c r="N188" s="57">
        <v>192.02</v>
      </c>
      <c r="O188" s="57">
        <v>109.22</v>
      </c>
      <c r="P188" s="57">
        <v>163.84</v>
      </c>
      <c r="Q188" s="57">
        <v>507.18</v>
      </c>
      <c r="R188" s="57">
        <v>144.72</v>
      </c>
      <c r="S188" s="57">
        <v>4344.26</v>
      </c>
      <c r="T188" s="57">
        <v>772.63</v>
      </c>
      <c r="U188" s="58">
        <v>3571.63</v>
      </c>
      <c r="V188" s="1"/>
    </row>
    <row r="189" spans="1:22" customFormat="1" x14ac:dyDescent="0.25">
      <c r="A189" s="28"/>
      <c r="B189" s="3" t="s">
        <v>19</v>
      </c>
      <c r="C189" s="24">
        <v>2620</v>
      </c>
      <c r="D189" s="24">
        <v>67333</v>
      </c>
      <c r="E189" s="2">
        <v>855.13</v>
      </c>
      <c r="F189" s="25">
        <v>68188.13</v>
      </c>
      <c r="G189" s="25">
        <v>73870.42</v>
      </c>
      <c r="H189" s="2">
        <v>14428.73</v>
      </c>
      <c r="I189" s="2">
        <v>59441.69</v>
      </c>
      <c r="J189" s="2">
        <v>10717.51</v>
      </c>
      <c r="K189" s="56">
        <v>48724.18</v>
      </c>
      <c r="L189" s="27"/>
      <c r="M189" s="26">
        <v>5682.34</v>
      </c>
      <c r="N189" s="57">
        <v>192.02</v>
      </c>
      <c r="O189" s="57">
        <v>113.65</v>
      </c>
      <c r="P189" s="57">
        <v>170.47</v>
      </c>
      <c r="Q189" s="57">
        <v>540.35</v>
      </c>
      <c r="R189" s="57">
        <v>150.58000000000001</v>
      </c>
      <c r="S189" s="57">
        <v>4515.2700000000004</v>
      </c>
      <c r="T189" s="57">
        <v>824.42</v>
      </c>
      <c r="U189" s="58">
        <v>3690.85</v>
      </c>
      <c r="V189" s="1"/>
    </row>
    <row r="190" spans="1:22" customFormat="1" x14ac:dyDescent="0.25">
      <c r="A190" s="28"/>
      <c r="B190" s="3" t="s">
        <v>20</v>
      </c>
      <c r="C190" s="24">
        <v>2620</v>
      </c>
      <c r="D190" s="24">
        <v>69953</v>
      </c>
      <c r="E190" s="2">
        <v>888.4</v>
      </c>
      <c r="F190" s="25">
        <v>70841.399999999994</v>
      </c>
      <c r="G190" s="25">
        <v>76744.850000000006</v>
      </c>
      <c r="H190" s="2">
        <v>15058.32</v>
      </c>
      <c r="I190" s="2">
        <v>61686.53</v>
      </c>
      <c r="J190" s="2">
        <v>11475.29</v>
      </c>
      <c r="K190" s="56">
        <v>50211.24</v>
      </c>
      <c r="L190" s="27"/>
      <c r="M190" s="26">
        <v>5903.45</v>
      </c>
      <c r="N190" s="57">
        <v>192.02</v>
      </c>
      <c r="O190" s="57">
        <v>118.07</v>
      </c>
      <c r="P190" s="57">
        <v>177.1</v>
      </c>
      <c r="Q190" s="57">
        <v>573.52</v>
      </c>
      <c r="R190" s="57">
        <v>156.44</v>
      </c>
      <c r="S190" s="57">
        <v>4686.3</v>
      </c>
      <c r="T190" s="57">
        <v>882.71</v>
      </c>
      <c r="U190" s="58">
        <v>3803.59</v>
      </c>
      <c r="V190" s="1"/>
    </row>
    <row r="191" spans="1:22" customFormat="1" x14ac:dyDescent="0.25">
      <c r="A191" s="28"/>
      <c r="B191" s="3" t="s">
        <v>21</v>
      </c>
      <c r="C191" s="24">
        <v>2620</v>
      </c>
      <c r="D191" s="24">
        <v>72573</v>
      </c>
      <c r="E191" s="2">
        <v>921.68</v>
      </c>
      <c r="F191" s="25">
        <v>73494.679999999993</v>
      </c>
      <c r="G191" s="25">
        <v>79619.28</v>
      </c>
      <c r="H191" s="2">
        <v>15687.9</v>
      </c>
      <c r="I191" s="2">
        <v>63931.38</v>
      </c>
      <c r="J191" s="2">
        <v>12260.98</v>
      </c>
      <c r="K191" s="56">
        <v>51670.400000000001</v>
      </c>
      <c r="L191" s="27"/>
      <c r="M191" s="26">
        <v>6124.56</v>
      </c>
      <c r="N191" s="57">
        <v>192.02</v>
      </c>
      <c r="O191" s="57">
        <v>122.49</v>
      </c>
      <c r="P191" s="57">
        <v>183.74</v>
      </c>
      <c r="Q191" s="57">
        <v>606.67999999999995</v>
      </c>
      <c r="R191" s="57">
        <v>162.30000000000001</v>
      </c>
      <c r="S191" s="57">
        <v>4857.33</v>
      </c>
      <c r="T191" s="57">
        <v>943.15</v>
      </c>
      <c r="U191" s="58">
        <v>3914.18</v>
      </c>
      <c r="V191" s="1"/>
    </row>
    <row r="192" spans="1:22" customFormat="1" x14ac:dyDescent="0.25">
      <c r="A192" s="28"/>
      <c r="B192" s="3" t="s">
        <v>22</v>
      </c>
      <c r="C192" s="24">
        <v>2620</v>
      </c>
      <c r="D192" s="24">
        <v>75193</v>
      </c>
      <c r="E192" s="2">
        <v>954.95</v>
      </c>
      <c r="F192" s="25">
        <v>76147.95</v>
      </c>
      <c r="G192" s="25">
        <v>82493.58</v>
      </c>
      <c r="H192" s="2">
        <v>16317.48</v>
      </c>
      <c r="I192" s="2">
        <v>66176.100000000006</v>
      </c>
      <c r="J192" s="2">
        <v>13046.64</v>
      </c>
      <c r="K192" s="56">
        <v>53129.46</v>
      </c>
      <c r="L192" s="27"/>
      <c r="M192" s="26">
        <v>6345.66</v>
      </c>
      <c r="N192" s="57">
        <v>192.02</v>
      </c>
      <c r="O192" s="57">
        <v>126.91</v>
      </c>
      <c r="P192" s="57">
        <v>190.37</v>
      </c>
      <c r="Q192" s="57">
        <v>639.85</v>
      </c>
      <c r="R192" s="57">
        <v>168.16</v>
      </c>
      <c r="S192" s="57">
        <v>5028.3500000000004</v>
      </c>
      <c r="T192" s="57">
        <v>1003.59</v>
      </c>
      <c r="U192" s="58">
        <v>4024.76</v>
      </c>
      <c r="V192" s="1"/>
    </row>
    <row r="193" spans="1:22" customFormat="1" ht="15.75" thickBot="1" x14ac:dyDescent="0.3">
      <c r="A193" s="29"/>
      <c r="B193" s="6" t="s">
        <v>23</v>
      </c>
      <c r="C193" s="30">
        <v>2620</v>
      </c>
      <c r="D193" s="30">
        <v>77813</v>
      </c>
      <c r="E193" s="7">
        <v>988.23</v>
      </c>
      <c r="F193" s="31">
        <v>78801.23</v>
      </c>
      <c r="G193" s="31">
        <v>85368.01</v>
      </c>
      <c r="H193" s="7">
        <v>16947.060000000001</v>
      </c>
      <c r="I193" s="7">
        <v>68420.95</v>
      </c>
      <c r="J193" s="7">
        <v>13832.33</v>
      </c>
      <c r="K193" s="60">
        <v>54588.62</v>
      </c>
      <c r="L193" s="61"/>
      <c r="M193" s="32">
        <v>6566.77</v>
      </c>
      <c r="N193" s="62">
        <v>192.02</v>
      </c>
      <c r="O193" s="62">
        <v>131.34</v>
      </c>
      <c r="P193" s="62">
        <v>197</v>
      </c>
      <c r="Q193" s="62">
        <v>673.01</v>
      </c>
      <c r="R193" s="62">
        <v>174.02</v>
      </c>
      <c r="S193" s="7">
        <v>5199.38</v>
      </c>
      <c r="T193" s="62">
        <v>1064.03</v>
      </c>
      <c r="U193" s="64">
        <v>4135.3500000000004</v>
      </c>
      <c r="V193" s="1"/>
    </row>
    <row r="194" spans="1:22" customFormat="1" ht="15.75" thickBot="1" x14ac:dyDescent="0.3">
      <c r="A194" s="33" t="s">
        <v>72</v>
      </c>
      <c r="B194" s="43" t="s">
        <v>24</v>
      </c>
      <c r="C194" s="39">
        <v>2620</v>
      </c>
      <c r="D194" s="39">
        <v>80433</v>
      </c>
      <c r="E194" s="7">
        <v>1021.5</v>
      </c>
      <c r="F194" s="41">
        <v>81454.5</v>
      </c>
      <c r="G194" s="41">
        <v>88242.44</v>
      </c>
      <c r="H194" s="7">
        <v>17576.77</v>
      </c>
      <c r="I194" s="40">
        <v>70665.67</v>
      </c>
      <c r="J194" s="40">
        <v>14617.98</v>
      </c>
      <c r="K194" s="68">
        <v>56047.69</v>
      </c>
      <c r="L194" s="69"/>
      <c r="M194" s="42">
        <v>6787.88</v>
      </c>
      <c r="N194" s="63">
        <v>192.02</v>
      </c>
      <c r="O194" s="63">
        <v>135.76</v>
      </c>
      <c r="P194" s="63">
        <v>203.64</v>
      </c>
      <c r="Q194" s="63">
        <v>706.18</v>
      </c>
      <c r="R194" s="63">
        <v>179.88</v>
      </c>
      <c r="S194" s="7">
        <v>5370.4</v>
      </c>
      <c r="T194" s="63">
        <v>1124.46</v>
      </c>
      <c r="U194" s="70">
        <v>4245.9399999999996</v>
      </c>
      <c r="V194" s="1"/>
    </row>
    <row r="195" spans="1:22" customFormat="1" ht="15.75" thickBot="1" x14ac:dyDescent="0.3">
      <c r="A195" s="33" t="s">
        <v>73</v>
      </c>
      <c r="B195" s="43" t="s">
        <v>25</v>
      </c>
      <c r="C195" s="24">
        <v>2620</v>
      </c>
      <c r="D195" s="30">
        <v>83053</v>
      </c>
      <c r="E195" s="7">
        <v>1054.77</v>
      </c>
      <c r="F195" s="41">
        <v>84107.77</v>
      </c>
      <c r="G195" s="41">
        <v>91116.74</v>
      </c>
      <c r="H195" s="7">
        <v>18206.36</v>
      </c>
      <c r="I195" s="40">
        <v>72910.38</v>
      </c>
      <c r="J195" s="40">
        <v>15403.63</v>
      </c>
      <c r="K195" s="68">
        <v>57506.75</v>
      </c>
      <c r="L195" s="69"/>
      <c r="M195" s="42">
        <v>7008.98</v>
      </c>
      <c r="N195" s="63">
        <v>192.02</v>
      </c>
      <c r="O195" s="63">
        <v>140.18</v>
      </c>
      <c r="P195" s="63">
        <v>210.27</v>
      </c>
      <c r="Q195" s="63">
        <v>739.35</v>
      </c>
      <c r="R195" s="63">
        <v>185.74</v>
      </c>
      <c r="S195" s="7">
        <v>5541.42</v>
      </c>
      <c r="T195" s="63">
        <v>1184.8900000000001</v>
      </c>
      <c r="U195" s="70">
        <v>4356.53</v>
      </c>
      <c r="V195" s="1"/>
    </row>
    <row r="196" spans="1:22" customFormat="1" ht="15.75" thickBot="1" x14ac:dyDescent="0.3">
      <c r="A196" s="33" t="s">
        <v>74</v>
      </c>
      <c r="B196" s="34" t="s">
        <v>18</v>
      </c>
      <c r="C196" s="35"/>
      <c r="D196" s="24">
        <v>71020</v>
      </c>
      <c r="E196" s="2">
        <v>901.95</v>
      </c>
      <c r="F196" s="25">
        <v>71921.95</v>
      </c>
      <c r="G196" s="25">
        <v>77915.5</v>
      </c>
      <c r="H196" s="2">
        <v>15314.73</v>
      </c>
      <c r="I196" s="2">
        <v>62600.77</v>
      </c>
      <c r="J196" s="2">
        <v>11795.27</v>
      </c>
      <c r="K196" s="56">
        <v>50805.5</v>
      </c>
      <c r="L196" s="27"/>
      <c r="M196" s="26">
        <v>5993.5</v>
      </c>
      <c r="N196" s="57">
        <v>192.02</v>
      </c>
      <c r="O196" s="57">
        <v>119.87</v>
      </c>
      <c r="P196" s="57">
        <v>179.81</v>
      </c>
      <c r="Q196" s="57">
        <v>587.02</v>
      </c>
      <c r="R196" s="57">
        <v>158.83000000000001</v>
      </c>
      <c r="S196" s="57">
        <v>4755.95</v>
      </c>
      <c r="T196" s="57">
        <v>907.33</v>
      </c>
      <c r="U196" s="58">
        <v>3848.62</v>
      </c>
      <c r="V196" s="1"/>
    </row>
    <row r="197" spans="1:22" customFormat="1" x14ac:dyDescent="0.25">
      <c r="A197" s="28"/>
      <c r="B197" s="3" t="s">
        <v>19</v>
      </c>
      <c r="C197" s="24">
        <v>2620</v>
      </c>
      <c r="D197" s="24">
        <v>73640</v>
      </c>
      <c r="E197" s="2">
        <v>935.23</v>
      </c>
      <c r="F197" s="25">
        <v>74575.23</v>
      </c>
      <c r="G197" s="25">
        <v>80789.8</v>
      </c>
      <c r="H197" s="2">
        <v>15944.31</v>
      </c>
      <c r="I197" s="2">
        <v>64845.49</v>
      </c>
      <c r="J197" s="2">
        <v>12580.92</v>
      </c>
      <c r="K197" s="56">
        <v>52264.57</v>
      </c>
      <c r="L197" s="27"/>
      <c r="M197" s="26">
        <v>6214.6</v>
      </c>
      <c r="N197" s="57">
        <v>192.02</v>
      </c>
      <c r="O197" s="57">
        <v>124.29</v>
      </c>
      <c r="P197" s="57">
        <v>186.44</v>
      </c>
      <c r="Q197" s="57">
        <v>620.19000000000005</v>
      </c>
      <c r="R197" s="57">
        <v>164.69</v>
      </c>
      <c r="S197" s="57">
        <v>4926.97</v>
      </c>
      <c r="T197" s="57">
        <v>967.76</v>
      </c>
      <c r="U197" s="58">
        <v>3959.21</v>
      </c>
      <c r="V197" s="1"/>
    </row>
    <row r="198" spans="1:22" customFormat="1" x14ac:dyDescent="0.25">
      <c r="A198" s="28"/>
      <c r="B198" s="3" t="s">
        <v>20</v>
      </c>
      <c r="C198" s="24">
        <v>2620</v>
      </c>
      <c r="D198" s="24">
        <v>76260</v>
      </c>
      <c r="E198" s="2">
        <v>968.5</v>
      </c>
      <c r="F198" s="25">
        <v>77228.5</v>
      </c>
      <c r="G198" s="25">
        <v>83664.23</v>
      </c>
      <c r="H198" s="2">
        <v>16573.900000000001</v>
      </c>
      <c r="I198" s="2">
        <v>67090.33</v>
      </c>
      <c r="J198" s="2">
        <v>13366.62</v>
      </c>
      <c r="K198" s="56">
        <v>53723.71</v>
      </c>
      <c r="L198" s="27"/>
      <c r="M198" s="26">
        <v>6435.71</v>
      </c>
      <c r="N198" s="57">
        <v>192.02</v>
      </c>
      <c r="O198" s="57">
        <v>128.71</v>
      </c>
      <c r="P198" s="57">
        <v>193.07</v>
      </c>
      <c r="Q198" s="57">
        <v>653.36</v>
      </c>
      <c r="R198" s="57">
        <v>170.55</v>
      </c>
      <c r="S198" s="57">
        <v>5098</v>
      </c>
      <c r="T198" s="57">
        <v>1028.2</v>
      </c>
      <c r="U198" s="58">
        <v>4069.8</v>
      </c>
      <c r="V198" s="1"/>
    </row>
    <row r="199" spans="1:22" customFormat="1" x14ac:dyDescent="0.25">
      <c r="A199" s="28"/>
      <c r="B199" s="3" t="s">
        <v>21</v>
      </c>
      <c r="C199" s="24">
        <v>2620</v>
      </c>
      <c r="D199" s="24">
        <v>78880</v>
      </c>
      <c r="E199" s="2">
        <v>1001.78</v>
      </c>
      <c r="F199" s="25">
        <v>79881.78</v>
      </c>
      <c r="G199" s="25">
        <v>86538.66</v>
      </c>
      <c r="H199" s="2">
        <v>17203.48</v>
      </c>
      <c r="I199" s="2">
        <v>69335.179999999993</v>
      </c>
      <c r="J199" s="2">
        <v>14152.31</v>
      </c>
      <c r="K199" s="56">
        <v>55182.87</v>
      </c>
      <c r="L199" s="27"/>
      <c r="M199" s="26">
        <v>6656.82</v>
      </c>
      <c r="N199" s="57">
        <v>192.02</v>
      </c>
      <c r="O199" s="57">
        <v>133.13999999999999</v>
      </c>
      <c r="P199" s="57">
        <v>199.7</v>
      </c>
      <c r="Q199" s="57">
        <v>686.52</v>
      </c>
      <c r="R199" s="57">
        <v>176.41</v>
      </c>
      <c r="S199" s="57">
        <v>5269.03</v>
      </c>
      <c r="T199" s="57">
        <v>1088.6400000000001</v>
      </c>
      <c r="U199" s="58">
        <v>4180.3900000000003</v>
      </c>
      <c r="V199" s="1"/>
    </row>
    <row r="200" spans="1:22" customFormat="1" x14ac:dyDescent="0.25">
      <c r="A200" s="28"/>
      <c r="B200" s="3" t="s">
        <v>22</v>
      </c>
      <c r="C200" s="24">
        <v>2620</v>
      </c>
      <c r="D200" s="24">
        <v>81500</v>
      </c>
      <c r="E200" s="2">
        <v>1035.05</v>
      </c>
      <c r="F200" s="25">
        <v>82535.05</v>
      </c>
      <c r="G200" s="25">
        <v>89412.96</v>
      </c>
      <c r="H200" s="2">
        <v>17833.189999999999</v>
      </c>
      <c r="I200" s="2">
        <v>71579.77</v>
      </c>
      <c r="J200" s="2">
        <v>14937.92</v>
      </c>
      <c r="K200" s="56">
        <v>56641.85</v>
      </c>
      <c r="L200" s="27"/>
      <c r="M200" s="26">
        <v>6877.92</v>
      </c>
      <c r="N200" s="57">
        <v>192.02</v>
      </c>
      <c r="O200" s="57">
        <v>137.56</v>
      </c>
      <c r="P200" s="57">
        <v>206.34</v>
      </c>
      <c r="Q200" s="57">
        <v>719.69</v>
      </c>
      <c r="R200" s="57">
        <v>182.26</v>
      </c>
      <c r="S200" s="57">
        <v>5440.05</v>
      </c>
      <c r="T200" s="57">
        <v>1149.07</v>
      </c>
      <c r="U200" s="58">
        <v>4290.9799999999996</v>
      </c>
      <c r="V200" s="1"/>
    </row>
    <row r="201" spans="1:22" customFormat="1" ht="15.75" thickBot="1" x14ac:dyDescent="0.3">
      <c r="A201" s="29"/>
      <c r="B201" s="6" t="s">
        <v>23</v>
      </c>
      <c r="C201" s="30">
        <v>2620</v>
      </c>
      <c r="D201" s="30">
        <v>84120</v>
      </c>
      <c r="E201" s="7">
        <v>1068.32</v>
      </c>
      <c r="F201" s="31">
        <v>85188.32</v>
      </c>
      <c r="G201" s="31">
        <v>92287.39</v>
      </c>
      <c r="H201" s="7">
        <v>18462.650000000001</v>
      </c>
      <c r="I201" s="7">
        <v>73824.740000000005</v>
      </c>
      <c r="J201" s="7">
        <v>15723.66</v>
      </c>
      <c r="K201" s="60">
        <v>58101.08</v>
      </c>
      <c r="L201" s="61"/>
      <c r="M201" s="32">
        <v>7099.03</v>
      </c>
      <c r="N201" s="62">
        <v>192.02</v>
      </c>
      <c r="O201" s="62">
        <v>141.97999999999999</v>
      </c>
      <c r="P201" s="62">
        <v>212.97</v>
      </c>
      <c r="Q201" s="62">
        <v>752.85</v>
      </c>
      <c r="R201" s="62">
        <v>188.12</v>
      </c>
      <c r="S201" s="7">
        <v>5611.09</v>
      </c>
      <c r="T201" s="62">
        <v>1209.51</v>
      </c>
      <c r="U201" s="64">
        <v>4401.58</v>
      </c>
      <c r="V201" s="1"/>
    </row>
    <row r="202" spans="1:22" customFormat="1" ht="15.75" thickBot="1" x14ac:dyDescent="0.3">
      <c r="A202" s="33" t="s">
        <v>75</v>
      </c>
      <c r="B202" s="43" t="s">
        <v>24</v>
      </c>
      <c r="C202" s="30">
        <v>2620</v>
      </c>
      <c r="D202" s="39">
        <v>86740</v>
      </c>
      <c r="E202" s="7">
        <v>1101.5999999999999</v>
      </c>
      <c r="F202" s="41">
        <v>87841.600000000006</v>
      </c>
      <c r="G202" s="41">
        <v>95161.69</v>
      </c>
      <c r="H202" s="7">
        <v>19092.240000000002</v>
      </c>
      <c r="I202" s="40">
        <v>76069.45</v>
      </c>
      <c r="J202" s="40">
        <v>16509.310000000001</v>
      </c>
      <c r="K202" s="68">
        <v>59560.14</v>
      </c>
      <c r="L202" s="69"/>
      <c r="M202" s="42">
        <v>7320.13</v>
      </c>
      <c r="N202" s="63">
        <v>192.02</v>
      </c>
      <c r="O202" s="63">
        <v>146.4</v>
      </c>
      <c r="P202" s="63">
        <v>219.6</v>
      </c>
      <c r="Q202" s="63">
        <v>786.02</v>
      </c>
      <c r="R202" s="63">
        <v>193.98</v>
      </c>
      <c r="S202" s="7">
        <v>5782.11</v>
      </c>
      <c r="T202" s="62">
        <v>1269.95</v>
      </c>
      <c r="U202" s="70">
        <v>4512.16</v>
      </c>
      <c r="V202" s="1"/>
    </row>
    <row r="203" spans="1:22" customFormat="1" x14ac:dyDescent="0.25">
      <c r="A203" s="97"/>
      <c r="B203" s="3"/>
      <c r="C203" s="24"/>
      <c r="D203" s="24"/>
      <c r="E203" s="2"/>
      <c r="F203" s="25"/>
      <c r="G203" s="25"/>
      <c r="H203" s="2"/>
      <c r="I203" s="2"/>
      <c r="J203" s="2"/>
      <c r="K203" s="56"/>
      <c r="L203" s="99"/>
      <c r="M203" s="26"/>
      <c r="N203" s="57"/>
      <c r="O203" s="57"/>
      <c r="P203" s="57"/>
      <c r="Q203" s="57"/>
      <c r="R203" s="57"/>
      <c r="S203" s="2"/>
      <c r="T203" s="57"/>
      <c r="U203" s="98"/>
      <c r="V203" s="1"/>
    </row>
    <row r="204" spans="1:22" ht="18.75" customHeight="1" x14ac:dyDescent="0.25">
      <c r="A204" s="96" t="s">
        <v>91</v>
      </c>
      <c r="B204" s="8" t="s">
        <v>92</v>
      </c>
      <c r="V204" s="1"/>
    </row>
    <row r="205" spans="1:22" ht="18" customHeight="1" x14ac:dyDescent="0.25">
      <c r="B205" s="107" t="s">
        <v>114</v>
      </c>
      <c r="C205" s="107"/>
      <c r="D205" s="107"/>
      <c r="E205" s="107"/>
      <c r="F205" s="107"/>
      <c r="G205" s="107"/>
      <c r="H205" s="107"/>
      <c r="I205" s="107"/>
      <c r="J205" s="107"/>
      <c r="K205" s="107"/>
      <c r="L205" s="107"/>
      <c r="M205" s="107"/>
      <c r="N205" s="107"/>
      <c r="O205" s="107"/>
      <c r="P205" s="107"/>
      <c r="Q205" s="107"/>
      <c r="R205" s="107"/>
      <c r="S205" s="107"/>
      <c r="T205" s="107"/>
      <c r="U205" s="107"/>
    </row>
    <row r="206" spans="1:22" ht="31.5" customHeight="1" x14ac:dyDescent="0.25">
      <c r="B206" s="107" t="s">
        <v>115</v>
      </c>
      <c r="C206" s="107"/>
      <c r="D206" s="107"/>
      <c r="E206" s="107"/>
      <c r="F206" s="107"/>
      <c r="G206" s="107"/>
      <c r="H206" s="107"/>
      <c r="I206" s="107"/>
      <c r="J206" s="107"/>
      <c r="K206" s="107"/>
      <c r="L206" s="107"/>
      <c r="M206" s="107"/>
      <c r="N206" s="107"/>
      <c r="O206" s="107"/>
      <c r="P206" s="107"/>
      <c r="Q206" s="107"/>
      <c r="R206" s="107"/>
      <c r="S206" s="107"/>
      <c r="T206" s="107"/>
      <c r="U206" s="107"/>
    </row>
    <row r="207" spans="1:22" ht="18" customHeight="1" x14ac:dyDescent="0.25">
      <c r="B207" s="107" t="s">
        <v>113</v>
      </c>
      <c r="C207" s="107"/>
      <c r="D207" s="107"/>
      <c r="E207" s="107"/>
      <c r="F207" s="107"/>
      <c r="G207" s="107"/>
      <c r="H207" s="107"/>
      <c r="I207" s="107"/>
      <c r="J207" s="107"/>
      <c r="K207" s="107"/>
      <c r="L207" s="107"/>
      <c r="M207" s="107"/>
      <c r="N207" s="107"/>
      <c r="O207" s="107"/>
      <c r="P207" s="107"/>
      <c r="Q207" s="107"/>
      <c r="R207" s="107"/>
      <c r="S207" s="107"/>
      <c r="T207" s="107"/>
      <c r="U207" s="107"/>
    </row>
  </sheetData>
  <mergeCells count="7">
    <mergeCell ref="B205:U205"/>
    <mergeCell ref="B206:U206"/>
    <mergeCell ref="B207:U207"/>
    <mergeCell ref="A1:U1"/>
    <mergeCell ref="A2:B2"/>
    <mergeCell ref="C2:K2"/>
    <mergeCell ref="M2:U2"/>
  </mergeCells>
  <printOptions gridLines="1"/>
  <pageMargins left="0.23622047244094491" right="0.15748031496062992" top="0.15748031496062992" bottom="0.31496062992125984" header="0.15748031496062992" footer="0.15748031496062992"/>
  <pageSetup paperSize="9" scale="67" fitToHeight="6" orientation="landscape" r:id="rId1"/>
  <headerFooter>
    <oddFooter>&amp;C&amp;"-,Bold"&amp;12ΓΕΝΙΚΟ ΛΟΓΙΣΤΗΡΙΟ ΤΗΣ ΔΗΜΟΚΡΑΤΙΑΣ&amp;R&amp;P/&amp;N</oddFooter>
  </headerFooter>
  <rowBreaks count="4" manualBreakCount="4">
    <brk id="45" max="24" man="1"/>
    <brk id="90" max="24" man="1"/>
    <brk id="130" max="24" man="1"/>
    <brk id="167"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ΚΡΑΤΙΚΟΙ ΥΠΑΛΛΗΛΟΙ (1.1.2019)</vt:lpstr>
      <vt:lpstr>ΚΡΑΤΙΚΟΙ ΥΠΑΛΛΗΛΟΙ (Α) 01.07.20</vt:lpstr>
      <vt:lpstr>'ΚΡΑΤΙΚΟΙ ΥΠΑΛΛΗΛΟΙ (1.1.2019)'!Print_Area</vt:lpstr>
      <vt:lpstr>'ΚΡΑΤΙΚΟΙ ΥΠΑΛΛΗΛΟΙ (Α) 01.07.20'!Print_Area</vt:lpstr>
      <vt:lpstr>'ΚΡΑΤΙΚΟΙ ΥΠΑΛΛΗΛΟΙ (1.1.2019)'!Print_Titles</vt:lpstr>
      <vt:lpstr>'ΚΡΑΤΙΚΟΙ ΥΠΑΛΛΗΛΟΙ (Α) 01.07.20'!Print_Titles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mastylianidou</dc:creator>
  <cp:lastModifiedBy>Dimitris Michail</cp:lastModifiedBy>
  <cp:lastPrinted>2020-06-30T08:35:28Z</cp:lastPrinted>
  <dcterms:created xsi:type="dcterms:W3CDTF">2014-04-14T05:16:12Z</dcterms:created>
  <dcterms:modified xsi:type="dcterms:W3CDTF">2021-01-28T09:36:40Z</dcterms:modified>
</cp:coreProperties>
</file>