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oukka\Desktop\"/>
    </mc:Choice>
  </mc:AlternateContent>
  <bookViews>
    <workbookView xWindow="0" yWindow="135" windowWidth="23955" windowHeight="9780"/>
  </bookViews>
  <sheets>
    <sheet name="Oct_2016" sheetId="4" r:id="rId1"/>
    <sheet name="Nov_2016" sheetId="5" r:id="rId2"/>
    <sheet name="Dec_2016" sheetId="6" r:id="rId3"/>
  </sheets>
  <definedNames>
    <definedName name="_xlnm.Print_Area" localSheetId="2">Dec_2016!$A$1:$AJ$86</definedName>
    <definedName name="_xlnm.Print_Area" localSheetId="1">Nov_2016!$A$1:$AI$83</definedName>
    <definedName name="_xlnm.Print_Area" localSheetId="0">Oct_2016!$A$1:$AJ$83</definedName>
    <definedName name="_xlnm.Print_Titles" localSheetId="2">Dec_2016!$1:$3</definedName>
    <definedName name="_xlnm.Print_Titles" localSheetId="1">Nov_2016!$2:$2</definedName>
  </definedNames>
  <calcPr calcId="162913" fullCalcOnLoad="1"/>
</workbook>
</file>

<file path=xl/calcChain.xml><?xml version="1.0" encoding="utf-8"?>
<calcChain xmlns="http://schemas.openxmlformats.org/spreadsheetml/2006/main">
  <c r="AJ85" i="6" l="1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39" i="6"/>
  <c r="AJ39" i="6"/>
  <c r="AI38" i="6"/>
  <c r="AJ38" i="6"/>
  <c r="AI37" i="6"/>
  <c r="AJ37" i="6"/>
  <c r="AI36" i="6"/>
  <c r="AJ36" i="6"/>
  <c r="AI35" i="6"/>
  <c r="AJ35" i="6"/>
  <c r="AI34" i="6"/>
  <c r="AJ34" i="6"/>
  <c r="AI33" i="6"/>
  <c r="AJ33" i="6"/>
  <c r="AI32" i="6"/>
  <c r="AJ32" i="6"/>
  <c r="AI31" i="6"/>
  <c r="AJ31" i="6"/>
  <c r="AI30" i="6"/>
  <c r="AJ30" i="6"/>
  <c r="AI29" i="6"/>
  <c r="AJ29" i="6"/>
  <c r="AI28" i="6"/>
  <c r="AJ28" i="6"/>
  <c r="AI27" i="6"/>
  <c r="AJ27" i="6"/>
  <c r="AI26" i="6"/>
  <c r="AJ26" i="6"/>
  <c r="AI25" i="6"/>
  <c r="AJ25" i="6"/>
  <c r="AI24" i="6"/>
  <c r="AJ24" i="6"/>
  <c r="AI23" i="6"/>
  <c r="AJ23" i="6"/>
  <c r="AI22" i="6"/>
  <c r="AJ22" i="6"/>
  <c r="AI21" i="6"/>
  <c r="AJ21" i="6"/>
  <c r="AI20" i="6"/>
  <c r="AJ20" i="6"/>
  <c r="AI19" i="6"/>
  <c r="AJ19" i="6"/>
  <c r="AI18" i="6"/>
  <c r="AJ18" i="6"/>
  <c r="AI17" i="6"/>
  <c r="AJ17" i="6"/>
  <c r="AI16" i="6"/>
  <c r="AJ16" i="6"/>
  <c r="AI15" i="6"/>
  <c r="AJ15" i="6"/>
  <c r="AI14" i="6"/>
  <c r="AJ14" i="6"/>
  <c r="AI13" i="6"/>
  <c r="AJ13" i="6"/>
  <c r="AI12" i="6"/>
  <c r="AJ12" i="6"/>
  <c r="AI11" i="6"/>
  <c r="AJ11" i="6"/>
  <c r="AI10" i="6"/>
  <c r="AJ10" i="6"/>
  <c r="AI9" i="6"/>
  <c r="AJ9" i="6"/>
  <c r="AI8" i="6"/>
  <c r="AJ8" i="6"/>
  <c r="AI7" i="6"/>
  <c r="AJ7" i="6"/>
  <c r="AI6" i="6"/>
  <c r="AJ6" i="6"/>
  <c r="AI5" i="6"/>
  <c r="AJ5" i="6"/>
  <c r="AI4" i="6"/>
  <c r="AJ4" i="6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AG86" i="5"/>
  <c r="AG96" i="5"/>
  <c r="AF86" i="5"/>
  <c r="AF96" i="5"/>
  <c r="AE86" i="5"/>
  <c r="AE96" i="5"/>
  <c r="AD86" i="5"/>
  <c r="AD96" i="5"/>
  <c r="AC86" i="5"/>
  <c r="AC96" i="5"/>
  <c r="AB86" i="5"/>
  <c r="AB96" i="5"/>
  <c r="AA86" i="5"/>
  <c r="AA96" i="5"/>
  <c r="Z86" i="5"/>
  <c r="Z96" i="5"/>
  <c r="Y86" i="5"/>
  <c r="Y96" i="5"/>
  <c r="X86" i="5"/>
  <c r="X96" i="5"/>
  <c r="W86" i="5"/>
  <c r="W96" i="5"/>
  <c r="V86" i="5"/>
  <c r="V96" i="5"/>
  <c r="U86" i="5"/>
  <c r="U96" i="5"/>
  <c r="T86" i="5"/>
  <c r="T96" i="5"/>
  <c r="S86" i="5"/>
  <c r="S96" i="5"/>
  <c r="R86" i="5"/>
  <c r="R96" i="5"/>
  <c r="Q86" i="5"/>
  <c r="Q96" i="5"/>
  <c r="P86" i="5"/>
  <c r="P96" i="5"/>
  <c r="O86" i="5"/>
  <c r="O96" i="5"/>
  <c r="N86" i="5"/>
  <c r="N96" i="5"/>
  <c r="M86" i="5"/>
  <c r="M96" i="5"/>
  <c r="L86" i="5"/>
  <c r="L96" i="5"/>
  <c r="K86" i="5"/>
  <c r="K96" i="5"/>
  <c r="J86" i="5"/>
  <c r="J96" i="5"/>
  <c r="I86" i="5"/>
  <c r="I96" i="5"/>
  <c r="H86" i="5"/>
  <c r="H96" i="5"/>
  <c r="G86" i="5"/>
  <c r="G96" i="5"/>
  <c r="F86" i="5"/>
  <c r="F96" i="5"/>
  <c r="E86" i="5"/>
  <c r="E96" i="5"/>
  <c r="D86" i="5"/>
  <c r="D96" i="5"/>
  <c r="AI82" i="5"/>
  <c r="AH81" i="5"/>
  <c r="AH80" i="5"/>
  <c r="AH79" i="5"/>
  <c r="AH78" i="5"/>
  <c r="AH77" i="5"/>
  <c r="AH76" i="5"/>
  <c r="AH75" i="5"/>
  <c r="AH74" i="5"/>
  <c r="AH73" i="5"/>
  <c r="AH72" i="5"/>
  <c r="AH71" i="5"/>
  <c r="AH70" i="5"/>
  <c r="AH69" i="5"/>
  <c r="AH68" i="5"/>
  <c r="AH67" i="5"/>
  <c r="AH66" i="5"/>
  <c r="AH65" i="5"/>
  <c r="AH64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8" i="5"/>
  <c r="AI38" i="5"/>
  <c r="AH37" i="5"/>
  <c r="AI37" i="5"/>
  <c r="AH36" i="5"/>
  <c r="AI36" i="5"/>
  <c r="AH35" i="5"/>
  <c r="AI35" i="5"/>
  <c r="AH34" i="5"/>
  <c r="AI34" i="5"/>
  <c r="AH33" i="5"/>
  <c r="AI33" i="5"/>
  <c r="AH32" i="5"/>
  <c r="AI32" i="5"/>
  <c r="AH31" i="5"/>
  <c r="AI31" i="5"/>
  <c r="AH30" i="5"/>
  <c r="AI30" i="5"/>
  <c r="AH29" i="5"/>
  <c r="AI29" i="5"/>
  <c r="AH28" i="5"/>
  <c r="AI28" i="5"/>
  <c r="AH27" i="5"/>
  <c r="AI27" i="5"/>
  <c r="AH26" i="5"/>
  <c r="AI26" i="5"/>
  <c r="AH25" i="5"/>
  <c r="AI25" i="5"/>
  <c r="AH24" i="5"/>
  <c r="AI24" i="5"/>
  <c r="AH23" i="5"/>
  <c r="AI23" i="5"/>
  <c r="AH22" i="5"/>
  <c r="AI22" i="5"/>
  <c r="AH21" i="5"/>
  <c r="AI21" i="5"/>
  <c r="AH20" i="5"/>
  <c r="AI20" i="5"/>
  <c r="AH19" i="5"/>
  <c r="AI19" i="5"/>
  <c r="AH18" i="5"/>
  <c r="AI18" i="5"/>
  <c r="AH17" i="5"/>
  <c r="AI17" i="5"/>
  <c r="AH16" i="5"/>
  <c r="AI16" i="5"/>
  <c r="AH15" i="5"/>
  <c r="AI15" i="5"/>
  <c r="AH14" i="5"/>
  <c r="AI14" i="5"/>
  <c r="AH13" i="5"/>
  <c r="AI13" i="5"/>
  <c r="AH12" i="5"/>
  <c r="AI12" i="5"/>
  <c r="AH11" i="5"/>
  <c r="AI11" i="5"/>
  <c r="AH10" i="5"/>
  <c r="AI10" i="5"/>
  <c r="AH9" i="5"/>
  <c r="AI9" i="5"/>
  <c r="AH8" i="5"/>
  <c r="AI8" i="5"/>
  <c r="AH7" i="5"/>
  <c r="AI7" i="5"/>
  <c r="AH6" i="5"/>
  <c r="AI6" i="5"/>
  <c r="AH5" i="5"/>
  <c r="AI5" i="5"/>
  <c r="AH4" i="5"/>
  <c r="AI4" i="5"/>
  <c r="AH3" i="5"/>
  <c r="AI3" i="5"/>
</calcChain>
</file>

<file path=xl/sharedStrings.xml><?xml version="1.0" encoding="utf-8"?>
<sst xmlns="http://schemas.openxmlformats.org/spreadsheetml/2006/main" count="399" uniqueCount="105">
  <si>
    <t>ΤΕΛΙΚΗ ΗΜΕΡΗΣΙΑ ΒΡΟΧΟΠΤΩΣΗ (mm) - ΟΚΤΩΒΡΙΟΣ 2016</t>
  </si>
  <si>
    <t>ΑΡ. ΣΤ.</t>
  </si>
  <si>
    <t>ΣΤΑΘΜΟΣ</t>
  </si>
  <si>
    <t>ΚΑΝONIKH</t>
  </si>
  <si>
    <t>ΣΥΝ.</t>
  </si>
  <si>
    <t>%</t>
  </si>
  <si>
    <t>Δρούσεια</t>
  </si>
  <si>
    <t>Μαυροκόλυμπος</t>
  </si>
  <si>
    <t>Π. Χρυσοχούς</t>
  </si>
  <si>
    <t>Φρ. Ευρέτου</t>
  </si>
  <si>
    <t>Αερ. Πάφου</t>
  </si>
  <si>
    <t>Γιαλιά</t>
  </si>
  <si>
    <t>Φρ. Ασπρ/μμου</t>
  </si>
  <si>
    <t>Φρ. Κανναβιού</t>
  </si>
  <si>
    <t>Πάνω Παναγιά</t>
  </si>
  <si>
    <t>Σταυρός Ψώκας</t>
  </si>
  <si>
    <t>Κάτω Πύργος</t>
  </si>
  <si>
    <t>Κάμπος</t>
  </si>
  <si>
    <t>Φρ. Κ/παναγιώτη</t>
  </si>
  <si>
    <t>Πρόδρομος</t>
  </si>
  <si>
    <t>Πλατάνια</t>
  </si>
  <si>
    <t>Φρ. Κούρη</t>
  </si>
  <si>
    <t>Σαϊττάς</t>
  </si>
  <si>
    <t>Ακρωτήρι</t>
  </si>
  <si>
    <t>Φρ. Πολεμιδιών</t>
  </si>
  <si>
    <t>Καπουρά</t>
  </si>
  <si>
    <t>Αγρος</t>
  </si>
  <si>
    <t>Κήπος Λεμεσού</t>
  </si>
  <si>
    <t>Φρ. Γερμασόγειας</t>
  </si>
  <si>
    <t>Περιστερώνα</t>
  </si>
  <si>
    <t>TR</t>
  </si>
  <si>
    <t>Γεφύρι Παναγιάς</t>
  </si>
  <si>
    <t>Κελλάκι</t>
  </si>
  <si>
    <t>Φρ. Καλαβασού</t>
  </si>
  <si>
    <t>Φρ. Λευκάρων</t>
  </si>
  <si>
    <t>Λυθροδόντας</t>
  </si>
  <si>
    <t>Φρ. Διπόταμου</t>
  </si>
  <si>
    <t>Κόρνος</t>
  </si>
  <si>
    <t>Αθαλάσσα R/S</t>
  </si>
  <si>
    <t>Αθηένου</t>
  </si>
  <si>
    <t>Αερ. Λάρνακας</t>
  </si>
  <si>
    <t>Ξυλοτύμπου</t>
  </si>
  <si>
    <t>Φρέναρος</t>
  </si>
  <si>
    <t>Αυτόματοι Σταθμοί</t>
  </si>
  <si>
    <t>Πήγανα (Ακάμας)</t>
  </si>
  <si>
    <t>Κάθηκας</t>
  </si>
  <si>
    <t>Πάφος</t>
  </si>
  <si>
    <t>Φρ.Ασπρόκρεμμου</t>
  </si>
  <si>
    <t>Προσευχή (Λυσός)</t>
  </si>
  <si>
    <t>Ακώνη</t>
  </si>
  <si>
    <t>N/A</t>
  </si>
  <si>
    <t>Τρίπυλος</t>
  </si>
  <si>
    <t>Κ. Πύργος</t>
  </si>
  <si>
    <t>Αυδήμου</t>
  </si>
  <si>
    <t>Σίμαντρο</t>
  </si>
  <si>
    <t>Μαλιά</t>
  </si>
  <si>
    <t>Φρ. Καλοπαναγιώτη</t>
  </si>
  <si>
    <t>Τρόοδος</t>
  </si>
  <si>
    <t>Αγρός</t>
  </si>
  <si>
    <t>Λεμεσός Λιμάνι</t>
  </si>
  <si>
    <t>ΤΕΠΑΚ</t>
  </si>
  <si>
    <t>Πολύστυπος</t>
  </si>
  <si>
    <t>Αστρομερίτης</t>
  </si>
  <si>
    <t>Ξυλιάτος</t>
  </si>
  <si>
    <t>Φαρμακάς</t>
  </si>
  <si>
    <t>Επταγώνεια</t>
  </si>
  <si>
    <t>Πεντάκωμο</t>
  </si>
  <si>
    <t>Ταμασός</t>
  </si>
  <si>
    <t>Λεύκαρα</t>
  </si>
  <si>
    <t>Αναλιόντας</t>
  </si>
  <si>
    <t>Ζύγι</t>
  </si>
  <si>
    <t>Μαθιάτης</t>
  </si>
  <si>
    <t>Λευκωσία</t>
  </si>
  <si>
    <t>Αθαλάσσα</t>
  </si>
  <si>
    <t>Αθαλάσσα (Visitor Center)</t>
  </si>
  <si>
    <t>Αγία Βαρβάρα Σταυροβουνίου</t>
  </si>
  <si>
    <t>Μενόγεια</t>
  </si>
  <si>
    <t>Δ. Άχνας</t>
  </si>
  <si>
    <t>Ξυλοφάγου</t>
  </si>
  <si>
    <t>Παραλίμνι</t>
  </si>
  <si>
    <t>ΜΕΣΟΣ ΟΡΟΣ</t>
  </si>
  <si>
    <t>χιόνι</t>
  </si>
  <si>
    <t>χαλάζι</t>
  </si>
  <si>
    <t>βροχή</t>
  </si>
  <si>
    <t>υγρασία</t>
  </si>
  <si>
    <t xml:space="preserve"> </t>
  </si>
  <si>
    <t xml:space="preserve"> 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</si>
  <si>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</si>
  <si>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</si>
  <si>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</si>
  <si>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</si>
  <si>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</si>
  <si>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</si>
  <si>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</si>
  <si>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</si>
  <si>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</si>
  <si>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AVERAGE</t>
  </si>
  <si>
    <t>Γυαλιά</t>
  </si>
  <si>
    <t>Κανναβιού</t>
  </si>
  <si>
    <t>Ν/Α</t>
  </si>
  <si>
    <t>ΤΕΛΙΚΗ ΗΜΕΡΗΣΙΑ ΒΡΟΧΟΠΤΩΣΗ (mm) - ΝΟΕΜΒΡΙΟΣ 2016</t>
  </si>
  <si>
    <t>ΤΕΛΙΚΗ ΗΜΕΡΗΣΙΑ ΒΡΟΧΟΠΤΩΣΗ ΣΕ ΜΜ - ΔΕΚΕΜΒΡΙΟΣ 2016</t>
  </si>
  <si>
    <t>SNOW</t>
  </si>
  <si>
    <t>CYTA SAT</t>
  </si>
  <si>
    <t>Αθαλάσσα Park (Enviromental)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</si>
</sst>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0.0%"/>
    <numFmt numFmtId="173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u/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color indexed="8"/>
      <name val="Arial"/>
      <family val="2"/>
      <charset val="161"/>
    </font>
    <font>
      <sz val="11"/>
      <name val="Arial"/>
      <family val="2"/>
      <charset val="161"/>
    </font>
    <font>
      <b/>
      <u/>
      <sz val="12"/>
      <name val="Arial"/>
      <family val="2"/>
      <charset val="161"/>
    </font>
    <font>
      <sz val="12"/>
      <name val="Arial"/>
      <family val="2"/>
      <charset val="161"/>
    </font>
    <font>
      <b/>
      <u/>
      <sz val="11"/>
      <name val="Arial"/>
      <family val="2"/>
      <charset val="161"/>
    </font>
    <font>
      <b/>
      <sz val="11"/>
      <name val="Arial"/>
      <family val="2"/>
      <charset val="161"/>
    </font>
    <font>
      <sz val="10"/>
      <name val="Arial"/>
      <family val="2"/>
      <charset val="161"/>
    </font>
    <font>
      <b/>
      <sz val="11"/>
      <color indexed="1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69">
    <xf numFmtId="0" fontId="0" fillId="0" borderId="0" xfId="0"/>
    <xf numFmtId="0" fontId="1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172" fontId="1" fillId="0" borderId="0" xfId="1" applyNumberFormat="1" applyFont="1"/>
    <xf numFmtId="0" fontId="1" fillId="0" borderId="0" xfId="1" applyFont="1"/>
    <xf numFmtId="0" fontId="1" fillId="0" borderId="0" xfId="1" applyFont="1" applyAlignment="1">
      <alignment horizontal="left" vertical="center" wrapText="1"/>
    </xf>
    <xf numFmtId="173" fontId="3" fillId="0" borderId="0" xfId="1" applyNumberFormat="1" applyFont="1" applyAlignment="1">
      <alignment horizontal="center"/>
    </xf>
    <xf numFmtId="173" fontId="1" fillId="0" borderId="0" xfId="1" applyNumberFormat="1" applyFont="1" applyAlignment="1">
      <alignment horizontal="center"/>
    </xf>
    <xf numFmtId="173" fontId="1" fillId="0" borderId="0" xfId="1" applyNumberFormat="1" applyFont="1"/>
    <xf numFmtId="0" fontId="1" fillId="0" borderId="1" xfId="1" applyNumberFormat="1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left" vertical="center" wrapText="1"/>
    </xf>
    <xf numFmtId="173" fontId="3" fillId="2" borderId="1" xfId="1" applyNumberFormat="1" applyFont="1" applyFill="1" applyBorder="1" applyAlignment="1">
      <alignment horizontal="center" vertical="center" wrapText="1"/>
    </xf>
    <xf numFmtId="1" fontId="1" fillId="0" borderId="2" xfId="1" applyNumberFormat="1" applyFont="1" applyBorder="1" applyAlignment="1">
      <alignment horizontal="center" vertical="center" wrapText="1"/>
    </xf>
    <xf numFmtId="173" fontId="3" fillId="2" borderId="2" xfId="1" applyNumberFormat="1" applyFont="1" applyFill="1" applyBorder="1" applyAlignment="1">
      <alignment horizontal="center" vertical="center" wrapText="1"/>
    </xf>
    <xf numFmtId="172" fontId="3" fillId="2" borderId="2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Alignment="1">
      <alignment vertical="center" wrapText="1"/>
    </xf>
    <xf numFmtId="0" fontId="1" fillId="0" borderId="3" xfId="1" applyFont="1" applyBorder="1" applyAlignment="1">
      <alignment horizontal="center" vertical="center"/>
    </xf>
    <xf numFmtId="0" fontId="1" fillId="2" borderId="3" xfId="1" applyNumberFormat="1" applyFont="1" applyFill="1" applyBorder="1" applyAlignment="1">
      <alignment horizontal="left" vertical="center" wrapText="1"/>
    </xf>
    <xf numFmtId="173" fontId="3" fillId="2" borderId="3" xfId="1" applyNumberFormat="1" applyFont="1" applyFill="1" applyBorder="1" applyAlignment="1">
      <alignment horizontal="center" vertical="center"/>
    </xf>
    <xf numFmtId="173" fontId="1" fillId="0" borderId="4" xfId="1" applyNumberFormat="1" applyFont="1" applyBorder="1" applyAlignment="1">
      <alignment horizontal="center"/>
    </xf>
    <xf numFmtId="173" fontId="1" fillId="0" borderId="3" xfId="1" applyNumberFormat="1" applyFont="1" applyBorder="1" applyAlignment="1">
      <alignment horizontal="center"/>
    </xf>
    <xf numFmtId="173" fontId="3" fillId="2" borderId="4" xfId="1" applyNumberFormat="1" applyFont="1" applyFill="1" applyBorder="1" applyAlignment="1">
      <alignment horizontal="center" vertical="center" wrapText="1"/>
    </xf>
    <xf numFmtId="9" fontId="3" fillId="2" borderId="4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Alignment="1">
      <alignment horizontal="center" vertical="center" wrapText="1"/>
    </xf>
    <xf numFmtId="173" fontId="1" fillId="0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left" vertical="center" wrapText="1"/>
    </xf>
    <xf numFmtId="173" fontId="4" fillId="0" borderId="3" xfId="1" applyNumberFormat="1" applyFont="1" applyFill="1" applyBorder="1" applyAlignment="1">
      <alignment horizontal="center"/>
    </xf>
    <xf numFmtId="173" fontId="1" fillId="3" borderId="3" xfId="1" applyNumberFormat="1" applyFont="1" applyFill="1" applyBorder="1" applyAlignment="1">
      <alignment horizontal="center"/>
    </xf>
    <xf numFmtId="173" fontId="3" fillId="2" borderId="5" xfId="1" applyNumberFormat="1" applyFont="1" applyFill="1" applyBorder="1" applyAlignment="1">
      <alignment horizontal="left" vertical="center"/>
    </xf>
    <xf numFmtId="173" fontId="3" fillId="2" borderId="5" xfId="1" applyNumberFormat="1" applyFont="1" applyFill="1" applyBorder="1" applyAlignment="1">
      <alignment horizontal="left"/>
    </xf>
    <xf numFmtId="173" fontId="3" fillId="2" borderId="5" xfId="1" applyNumberFormat="1" applyFont="1" applyFill="1" applyBorder="1" applyAlignment="1">
      <alignment horizontal="left" vertical="center" wrapText="1"/>
    </xf>
    <xf numFmtId="9" fontId="3" fillId="2" borderId="6" xfId="1" applyNumberFormat="1" applyFont="1" applyFill="1" applyBorder="1" applyAlignment="1">
      <alignment horizontal="left" vertical="center" wrapText="1"/>
    </xf>
    <xf numFmtId="173" fontId="1" fillId="4" borderId="3" xfId="1" applyNumberFormat="1" applyFont="1" applyFill="1" applyBorder="1" applyAlignment="1">
      <alignment horizontal="center"/>
    </xf>
    <xf numFmtId="0" fontId="1" fillId="0" borderId="3" xfId="1" applyNumberFormat="1" applyFont="1" applyFill="1" applyBorder="1" applyAlignment="1">
      <alignment horizontal="left" vertical="center" wrapText="1"/>
    </xf>
    <xf numFmtId="0" fontId="1" fillId="0" borderId="3" xfId="1" applyFont="1" applyFill="1" applyBorder="1" applyAlignment="1">
      <alignment horizontal="center" vertical="center"/>
    </xf>
    <xf numFmtId="173" fontId="1" fillId="0" borderId="2" xfId="1" applyNumberFormat="1" applyFont="1" applyFill="1" applyBorder="1" applyAlignment="1">
      <alignment horizontal="center"/>
    </xf>
    <xf numFmtId="9" fontId="3" fillId="2" borderId="2" xfId="1" applyNumberFormat="1" applyFont="1" applyFill="1" applyBorder="1" applyAlignment="1">
      <alignment horizontal="center" vertical="center" wrapText="1"/>
    </xf>
    <xf numFmtId="0" fontId="1" fillId="0" borderId="0" xfId="1" applyFont="1" applyFill="1"/>
    <xf numFmtId="2" fontId="1" fillId="0" borderId="0" xfId="1" applyNumberFormat="1" applyFont="1" applyFill="1" applyBorder="1"/>
    <xf numFmtId="0" fontId="3" fillId="0" borderId="0" xfId="1" applyFont="1" applyFill="1"/>
    <xf numFmtId="0" fontId="1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right" vertical="center"/>
    </xf>
    <xf numFmtId="0" fontId="1" fillId="0" borderId="0" xfId="1" applyFont="1" applyFill="1" applyBorder="1"/>
    <xf numFmtId="0" fontId="1" fillId="0" borderId="0" xfId="1" applyFont="1" applyFill="1" applyBorder="1" applyAlignment="1">
      <alignment horizontal="center"/>
    </xf>
    <xf numFmtId="173" fontId="1" fillId="0" borderId="0" xfId="1" applyNumberFormat="1" applyFont="1" applyBorder="1" applyAlignment="1"/>
    <xf numFmtId="172" fontId="1" fillId="0" borderId="0" xfId="1" applyNumberFormat="1" applyFont="1" applyBorder="1"/>
    <xf numFmtId="0" fontId="1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173" fontId="3" fillId="0" borderId="0" xfId="1" applyNumberFormat="1" applyFont="1" applyAlignment="1">
      <alignment horizontal="center" vertical="center"/>
    </xf>
    <xf numFmtId="173" fontId="1" fillId="0" borderId="0" xfId="1" applyNumberFormat="1" applyFont="1" applyAlignment="1">
      <alignment horizontal="center" vertical="center"/>
    </xf>
    <xf numFmtId="173" fontId="1" fillId="0" borderId="0" xfId="1" applyNumberFormat="1" applyFont="1" applyBorder="1" applyAlignment="1">
      <alignment vertical="center"/>
    </xf>
    <xf numFmtId="172" fontId="1" fillId="0" borderId="0" xfId="1" applyNumberFormat="1" applyFont="1" applyBorder="1" applyAlignment="1">
      <alignment vertical="center"/>
    </xf>
    <xf numFmtId="0" fontId="1" fillId="0" borderId="0" xfId="1" applyFont="1" applyAlignment="1">
      <alignment vertical="center"/>
    </xf>
    <xf numFmtId="173" fontId="1" fillId="0" borderId="0" xfId="1" applyNumberFormat="1" applyFont="1" applyAlignment="1"/>
    <xf numFmtId="0" fontId="5" fillId="0" borderId="3" xfId="1" applyFont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left" vertical="center" wrapText="1"/>
    </xf>
    <xf numFmtId="173" fontId="1" fillId="5" borderId="3" xfId="1" applyNumberFormat="1" applyFont="1" applyFill="1" applyBorder="1" applyAlignment="1">
      <alignment horizontal="center"/>
    </xf>
    <xf numFmtId="173" fontId="1" fillId="5" borderId="0" xfId="1" applyNumberFormat="1" applyFont="1" applyFill="1" applyAlignment="1">
      <alignment horizontal="center"/>
    </xf>
    <xf numFmtId="173" fontId="1" fillId="3" borderId="0" xfId="1" applyNumberFormat="1" applyFont="1" applyFill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2" xfId="1" applyFont="1" applyBorder="1" applyAlignment="1">
      <alignment horizontal="left" vertical="center"/>
    </xf>
    <xf numFmtId="173" fontId="3" fillId="2" borderId="2" xfId="1" applyNumberFormat="1" applyFont="1" applyFill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7" fillId="0" borderId="0" xfId="1" applyFont="1" applyAlignment="1"/>
    <xf numFmtId="0" fontId="1" fillId="0" borderId="9" xfId="1" applyNumberFormat="1" applyFont="1" applyBorder="1" applyAlignment="1">
      <alignment vertical="center" wrapText="1"/>
    </xf>
    <xf numFmtId="0" fontId="6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172" fontId="5" fillId="0" borderId="0" xfId="1" applyNumberFormat="1" applyFont="1"/>
    <xf numFmtId="0" fontId="5" fillId="0" borderId="0" xfId="1" applyFont="1"/>
    <xf numFmtId="0" fontId="5" fillId="0" borderId="0" xfId="1" applyFont="1" applyAlignment="1">
      <alignment horizontal="left" vertical="center" wrapText="1"/>
    </xf>
    <xf numFmtId="173" fontId="9" fillId="0" borderId="0" xfId="1" applyNumberFormat="1" applyFont="1" applyAlignment="1">
      <alignment horizontal="center"/>
    </xf>
    <xf numFmtId="173" fontId="5" fillId="0" borderId="0" xfId="1" applyNumberFormat="1" applyFont="1" applyAlignment="1">
      <alignment horizontal="center"/>
    </xf>
    <xf numFmtId="173" fontId="5" fillId="0" borderId="0" xfId="1" applyNumberFormat="1" applyFont="1"/>
    <xf numFmtId="0" fontId="5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 vertical="center" wrapText="1"/>
    </xf>
    <xf numFmtId="173" fontId="9" fillId="2" borderId="1" xfId="1" applyNumberFormat="1" applyFont="1" applyFill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 wrapText="1"/>
    </xf>
    <xf numFmtId="173" fontId="9" fillId="2" borderId="2" xfId="1" applyNumberFormat="1" applyFont="1" applyFill="1" applyBorder="1" applyAlignment="1">
      <alignment horizontal="center" vertical="center" wrapText="1"/>
    </xf>
    <xf numFmtId="172" fontId="9" fillId="2" borderId="2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Alignment="1">
      <alignment vertical="center" wrapText="1"/>
    </xf>
    <xf numFmtId="173" fontId="9" fillId="2" borderId="3" xfId="1" applyNumberFormat="1" applyFont="1" applyFill="1" applyBorder="1" applyAlignment="1">
      <alignment horizontal="center"/>
    </xf>
    <xf numFmtId="173" fontId="5" fillId="0" borderId="4" xfId="1" applyNumberFormat="1" applyFont="1" applyBorder="1" applyAlignment="1">
      <alignment horizontal="center"/>
    </xf>
    <xf numFmtId="173" fontId="5" fillId="0" borderId="3" xfId="1" applyNumberFormat="1" applyFont="1" applyBorder="1" applyAlignment="1">
      <alignment horizontal="center"/>
    </xf>
    <xf numFmtId="173" fontId="5" fillId="0" borderId="3" xfId="1" applyNumberFormat="1" applyFont="1" applyFill="1" applyBorder="1" applyAlignment="1">
      <alignment horizontal="center"/>
    </xf>
    <xf numFmtId="173" fontId="5" fillId="0" borderId="4" xfId="1" applyNumberFormat="1" applyFont="1" applyFill="1" applyBorder="1" applyAlignment="1">
      <alignment horizontal="center"/>
    </xf>
    <xf numFmtId="173" fontId="9" fillId="2" borderId="4" xfId="1" applyNumberFormat="1" applyFont="1" applyFill="1" applyBorder="1" applyAlignment="1">
      <alignment horizontal="center" vertical="center" wrapText="1"/>
    </xf>
    <xf numFmtId="9" fontId="9" fillId="2" borderId="4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Alignment="1">
      <alignment horizontal="center" vertical="center" wrapText="1"/>
    </xf>
    <xf numFmtId="173" fontId="5" fillId="3" borderId="3" xfId="1" applyNumberFormat="1" applyFont="1" applyFill="1" applyBorder="1" applyAlignment="1">
      <alignment horizontal="center"/>
    </xf>
    <xf numFmtId="0" fontId="5" fillId="2" borderId="3" xfId="1" applyFont="1" applyFill="1" applyBorder="1" applyAlignment="1">
      <alignment horizontal="left" vertical="center" wrapText="1"/>
    </xf>
    <xf numFmtId="173" fontId="5" fillId="0" borderId="10" xfId="1" applyNumberFormat="1" applyFont="1" applyFill="1" applyBorder="1" applyAlignment="1">
      <alignment horizontal="center"/>
    </xf>
    <xf numFmtId="173" fontId="5" fillId="0" borderId="6" xfId="1" applyNumberFormat="1" applyFont="1" applyFill="1" applyBorder="1" applyAlignment="1">
      <alignment horizontal="center"/>
    </xf>
    <xf numFmtId="0" fontId="5" fillId="0" borderId="3" xfId="1" applyNumberFormat="1" applyFont="1" applyFill="1" applyBorder="1" applyAlignment="1">
      <alignment horizontal="left" vertical="center" wrapText="1"/>
    </xf>
    <xf numFmtId="173" fontId="9" fillId="2" borderId="5" xfId="1" applyNumberFormat="1" applyFont="1" applyFill="1" applyBorder="1" applyAlignment="1">
      <alignment horizontal="left" vertical="center"/>
    </xf>
    <xf numFmtId="173" fontId="9" fillId="2" borderId="5" xfId="1" applyNumberFormat="1" applyFont="1" applyFill="1" applyBorder="1" applyAlignment="1">
      <alignment horizontal="left"/>
    </xf>
    <xf numFmtId="173" fontId="9" fillId="2" borderId="5" xfId="1" applyNumberFormat="1" applyFont="1" applyFill="1" applyBorder="1" applyAlignment="1">
      <alignment horizontal="left" vertical="center" wrapText="1"/>
    </xf>
    <xf numFmtId="9" fontId="9" fillId="2" borderId="6" xfId="1" applyNumberFormat="1" applyFont="1" applyFill="1" applyBorder="1" applyAlignment="1">
      <alignment horizontal="left" vertical="center" wrapText="1"/>
    </xf>
    <xf numFmtId="173" fontId="9" fillId="2" borderId="3" xfId="1" applyNumberFormat="1" applyFont="1" applyFill="1" applyBorder="1" applyAlignment="1">
      <alignment horizontal="center" vertical="center"/>
    </xf>
    <xf numFmtId="173" fontId="5" fillId="0" borderId="11" xfId="1" applyNumberFormat="1" applyFont="1" applyFill="1" applyBorder="1" applyAlignment="1">
      <alignment horizontal="center"/>
    </xf>
    <xf numFmtId="173" fontId="5" fillId="5" borderId="3" xfId="1" applyNumberFormat="1" applyFont="1" applyFill="1" applyBorder="1" applyAlignment="1">
      <alignment horizontal="center"/>
    </xf>
    <xf numFmtId="173" fontId="5" fillId="0" borderId="12" xfId="1" applyNumberFormat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 vertical="center"/>
    </xf>
    <xf numFmtId="173" fontId="5" fillId="4" borderId="3" xfId="1" applyNumberFormat="1" applyFont="1" applyFill="1" applyBorder="1" applyAlignment="1">
      <alignment horizontal="center"/>
    </xf>
    <xf numFmtId="0" fontId="1" fillId="6" borderId="13" xfId="1" applyFill="1" applyBorder="1" applyAlignment="1">
      <alignment horizontal="center"/>
    </xf>
    <xf numFmtId="173" fontId="5" fillId="6" borderId="3" xfId="1" applyNumberFormat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173" fontId="5" fillId="6" borderId="3" xfId="1" applyNumberFormat="1" applyFont="1" applyFill="1" applyBorder="1" applyAlignment="1"/>
    <xf numFmtId="173" fontId="5" fillId="0" borderId="8" xfId="1" applyNumberFormat="1" applyFont="1" applyFill="1" applyBorder="1" applyAlignment="1">
      <alignment horizontal="center"/>
    </xf>
    <xf numFmtId="173" fontId="5" fillId="0" borderId="8" xfId="1" applyNumberFormat="1" applyFont="1" applyBorder="1" applyAlignment="1">
      <alignment horizontal="center"/>
    </xf>
    <xf numFmtId="173" fontId="9" fillId="2" borderId="0" xfId="1" applyNumberFormat="1" applyFont="1" applyFill="1" applyAlignment="1">
      <alignment horizontal="center"/>
    </xf>
    <xf numFmtId="173" fontId="5" fillId="0" borderId="0" xfId="1" applyNumberFormat="1" applyFont="1" applyFill="1" applyAlignment="1">
      <alignment horizontal="center"/>
    </xf>
    <xf numFmtId="173" fontId="9" fillId="2" borderId="0" xfId="1" applyNumberFormat="1" applyFont="1" applyFill="1" applyBorder="1" applyAlignment="1"/>
    <xf numFmtId="9" fontId="9" fillId="2" borderId="0" xfId="1" applyNumberFormat="1" applyFont="1" applyFill="1" applyBorder="1"/>
    <xf numFmtId="173" fontId="9" fillId="0" borderId="2" xfId="1" applyNumberFormat="1" applyFont="1" applyBorder="1" applyAlignment="1">
      <alignment horizontal="center"/>
    </xf>
    <xf numFmtId="173" fontId="9" fillId="2" borderId="2" xfId="1" applyNumberFormat="1" applyFont="1" applyFill="1" applyBorder="1" applyAlignment="1">
      <alignment horizontal="center"/>
    </xf>
    <xf numFmtId="173" fontId="5" fillId="0" borderId="2" xfId="1" applyNumberFormat="1" applyFont="1" applyFill="1" applyBorder="1" applyAlignment="1">
      <alignment horizontal="center"/>
    </xf>
    <xf numFmtId="173" fontId="5" fillId="2" borderId="2" xfId="1" applyNumberFormat="1" applyFont="1" applyFill="1" applyBorder="1" applyAlignment="1">
      <alignment horizontal="center"/>
    </xf>
    <xf numFmtId="173" fontId="5" fillId="2" borderId="2" xfId="1" applyNumberFormat="1" applyFont="1" applyFill="1" applyBorder="1" applyAlignment="1">
      <alignment horizontal="center" vertical="center" wrapText="1"/>
    </xf>
    <xf numFmtId="9" fontId="5" fillId="2" borderId="2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/>
    <xf numFmtId="2" fontId="5" fillId="0" borderId="0" xfId="1" applyNumberFormat="1" applyFont="1" applyFill="1" applyBorder="1"/>
    <xf numFmtId="0" fontId="9" fillId="0" borderId="0" xfId="1" applyFont="1" applyFill="1" applyBorder="1" applyAlignment="1">
      <alignment horizontal="center"/>
    </xf>
    <xf numFmtId="173" fontId="11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 vertical="center" wrapText="1"/>
    </xf>
    <xf numFmtId="173" fontId="9" fillId="0" borderId="0" xfId="1" applyNumberFormat="1" applyFont="1" applyBorder="1" applyAlignment="1">
      <alignment horizontal="center"/>
    </xf>
    <xf numFmtId="9" fontId="5" fillId="0" borderId="0" xfId="1" applyNumberFormat="1" applyFont="1" applyBorder="1" applyAlignment="1">
      <alignment horizontal="center"/>
    </xf>
    <xf numFmtId="173" fontId="5" fillId="0" borderId="0" xfId="1" applyNumberFormat="1" applyFont="1" applyBorder="1" applyAlignment="1">
      <alignment horizontal="center" vertical="center" wrapText="1"/>
    </xf>
    <xf numFmtId="172" fontId="5" fillId="0" borderId="0" xfId="1" applyNumberFormat="1" applyFont="1" applyBorder="1"/>
    <xf numFmtId="0" fontId="5" fillId="0" borderId="0" xfId="1" applyFont="1" applyBorder="1"/>
    <xf numFmtId="0" fontId="5" fillId="0" borderId="0" xfId="1" applyFont="1" applyFill="1"/>
    <xf numFmtId="0" fontId="5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/>
    </xf>
    <xf numFmtId="173" fontId="5" fillId="0" borderId="0" xfId="1" applyNumberFormat="1" applyFont="1" applyBorder="1" applyAlignment="1"/>
    <xf numFmtId="173" fontId="5" fillId="0" borderId="0" xfId="1" applyNumberFormat="1" applyFont="1" applyAlignment="1">
      <alignment horizontal="center" vertical="center"/>
    </xf>
    <xf numFmtId="173" fontId="5" fillId="0" borderId="0" xfId="1" applyNumberFormat="1" applyFont="1" applyBorder="1" applyAlignment="1">
      <alignment vertical="center"/>
    </xf>
    <xf numFmtId="172" fontId="5" fillId="0" borderId="0" xfId="1" applyNumberFormat="1" applyFont="1" applyBorder="1" applyAlignment="1">
      <alignment vertical="center"/>
    </xf>
    <xf numFmtId="173" fontId="5" fillId="0" borderId="0" xfId="1" applyNumberFormat="1" applyFont="1" applyAlignment="1"/>
    <xf numFmtId="0" fontId="3" fillId="2" borderId="10" xfId="1" applyFont="1" applyFill="1" applyBorder="1" applyAlignment="1">
      <alignment horizontal="left" vertical="center"/>
    </xf>
    <xf numFmtId="0" fontId="3" fillId="2" borderId="5" xfId="1" applyFont="1" applyFill="1" applyBorder="1" applyAlignment="1">
      <alignment horizontal="left" vertical="center"/>
    </xf>
    <xf numFmtId="173" fontId="1" fillId="4" borderId="12" xfId="1" applyNumberFormat="1" applyFont="1" applyFill="1" applyBorder="1" applyAlignment="1">
      <alignment horizontal="center"/>
    </xf>
    <xf numFmtId="173" fontId="1" fillId="4" borderId="13" xfId="1" applyNumberFormat="1" applyFont="1" applyFill="1" applyBorder="1" applyAlignment="1">
      <alignment horizontal="center"/>
    </xf>
    <xf numFmtId="173" fontId="1" fillId="4" borderId="8" xfId="1" applyNumberFormat="1" applyFont="1" applyFill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1" fillId="4" borderId="13" xfId="1" applyFill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4" borderId="8" xfId="1" applyFill="1" applyBorder="1" applyAlignment="1">
      <alignment horizontal="center"/>
    </xf>
    <xf numFmtId="173" fontId="5" fillId="4" borderId="12" xfId="1" applyNumberFormat="1" applyFont="1" applyFill="1" applyBorder="1" applyAlignment="1">
      <alignment horizontal="center"/>
    </xf>
    <xf numFmtId="173" fontId="5" fillId="4" borderId="13" xfId="1" applyNumberFormat="1" applyFont="1" applyFill="1" applyBorder="1" applyAlignment="1">
      <alignment horizontal="center"/>
    </xf>
    <xf numFmtId="0" fontId="1" fillId="0" borderId="13" xfId="1" applyBorder="1" applyAlignment="1">
      <alignment horizontal="center"/>
    </xf>
    <xf numFmtId="173" fontId="5" fillId="6" borderId="13" xfId="1" applyNumberFormat="1" applyFont="1" applyFill="1" applyBorder="1" applyAlignment="1">
      <alignment horizontal="center"/>
    </xf>
    <xf numFmtId="0" fontId="1" fillId="6" borderId="13" xfId="1" applyFill="1" applyBorder="1" applyAlignment="1">
      <alignment horizontal="center"/>
    </xf>
    <xf numFmtId="0" fontId="1" fillId="6" borderId="8" xfId="1" applyFill="1" applyBorder="1" applyAlignment="1">
      <alignment horizontal="center"/>
    </xf>
    <xf numFmtId="173" fontId="5" fillId="6" borderId="12" xfId="1" applyNumberFormat="1" applyFont="1" applyFill="1" applyBorder="1" applyAlignment="1">
      <alignment horizontal="center"/>
    </xf>
    <xf numFmtId="0" fontId="10" fillId="6" borderId="8" xfId="1" applyFont="1" applyFill="1" applyBorder="1" applyAlignment="1">
      <alignment horizontal="center"/>
    </xf>
    <xf numFmtId="0" fontId="1" fillId="0" borderId="13" xfId="1" applyBorder="1" applyAlignment="1"/>
    <xf numFmtId="173" fontId="5" fillId="4" borderId="8" xfId="1" applyNumberFormat="1" applyFont="1" applyFill="1" applyBorder="1" applyAlignment="1">
      <alignment horizontal="center"/>
    </xf>
    <xf numFmtId="0" fontId="5" fillId="4" borderId="12" xfId="1" applyNumberFormat="1" applyFont="1" applyFill="1" applyBorder="1" applyAlignment="1">
      <alignment horizontal="center"/>
    </xf>
    <xf numFmtId="0" fontId="1" fillId="0" borderId="13" xfId="1" applyNumberFormat="1" applyBorder="1" applyAlignment="1">
      <alignment horizontal="center"/>
    </xf>
    <xf numFmtId="0" fontId="1" fillId="0" borderId="8" xfId="1" applyNumberFormat="1" applyBorder="1" applyAlignment="1">
      <alignment horizontal="center"/>
    </xf>
    <xf numFmtId="0" fontId="8" fillId="0" borderId="0" xfId="1" applyFont="1" applyAlignment="1">
      <alignment horizontal="center"/>
    </xf>
    <xf numFmtId="0" fontId="9" fillId="2" borderId="10" xfId="1" applyFont="1" applyFill="1" applyBorder="1" applyAlignment="1">
      <alignment horizontal="left" vertical="center"/>
    </xf>
    <xf numFmtId="0" fontId="9" fillId="2" borderId="5" xfId="1" applyFont="1" applyFill="1" applyBorder="1" applyAlignment="1">
      <alignment horizontal="left" vertical="center"/>
    </xf>
    <xf numFmtId="0" fontId="1" fillId="4" borderId="15" xfId="1" applyFill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</cellXfs>
  <cellStyles count="2">
    <cellStyle name="Normal" xfId="0" builtinId="0"/>
    <cellStyle name="Normal 2" xfId="1"/>
  </cellStyles>
  <dxfs count="3"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82</xdr:row>
      <xdr:rowOff>76200</xdr:rowOff>
    </xdr:from>
    <xdr:to>
      <xdr:col>14</xdr:col>
      <xdr:colOff>228600</xdr:colOff>
      <xdr:row>82</xdr:row>
      <xdr:rowOff>104775</xdr:rowOff>
    </xdr:to>
    <xdr:sp macro="" textlink="">
      <xdr:nvSpPr>
        <xdr:cNvPr id="2531" name="AutoShape 18"/>
        <xdr:cNvSpPr>
          <a:spLocks noChangeArrowheads="1"/>
        </xdr:cNvSpPr>
      </xdr:nvSpPr>
      <xdr:spPr bwMode="auto">
        <a:xfrm flipH="1">
          <a:off x="5991225" y="1831657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152400</xdr:colOff>
      <xdr:row>82</xdr:row>
      <xdr:rowOff>57150</xdr:rowOff>
    </xdr:from>
    <xdr:to>
      <xdr:col>10</xdr:col>
      <xdr:colOff>219075</xdr:colOff>
      <xdr:row>82</xdr:row>
      <xdr:rowOff>114300</xdr:rowOff>
    </xdr:to>
    <xdr:sp macro="" textlink="">
      <xdr:nvSpPr>
        <xdr:cNvPr id="2532" name="AutoShape 19"/>
        <xdr:cNvSpPr>
          <a:spLocks noChangeArrowheads="1"/>
        </xdr:cNvSpPr>
      </xdr:nvSpPr>
      <xdr:spPr bwMode="auto">
        <a:xfrm>
          <a:off x="4800600" y="18297525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133350</xdr:colOff>
      <xdr:row>82</xdr:row>
      <xdr:rowOff>66675</xdr:rowOff>
    </xdr:from>
    <xdr:to>
      <xdr:col>20</xdr:col>
      <xdr:colOff>0</xdr:colOff>
      <xdr:row>82</xdr:row>
      <xdr:rowOff>142875</xdr:rowOff>
    </xdr:to>
    <xdr:grpSp>
      <xdr:nvGrpSpPr>
        <xdr:cNvPr id="2533" name="Group 20"/>
        <xdr:cNvGrpSpPr>
          <a:grpSpLocks/>
        </xdr:cNvGrpSpPr>
      </xdr:nvGrpSpPr>
      <xdr:grpSpPr bwMode="auto">
        <a:xfrm>
          <a:off x="7353300" y="18307050"/>
          <a:ext cx="152400" cy="76200"/>
          <a:chOff x="1056" y="1969"/>
          <a:chExt cx="50" cy="29"/>
        </a:xfrm>
      </xdr:grpSpPr>
      <xdr:sp macro="" textlink="">
        <xdr:nvSpPr>
          <xdr:cNvPr id="2544" name="Oval 21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545" name="Rectangle 22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546" name="Line 23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152400</xdr:colOff>
      <xdr:row>82</xdr:row>
      <xdr:rowOff>47625</xdr:rowOff>
    </xdr:from>
    <xdr:to>
      <xdr:col>6</xdr:col>
      <xdr:colOff>238125</xdr:colOff>
      <xdr:row>82</xdr:row>
      <xdr:rowOff>123825</xdr:rowOff>
    </xdr:to>
    <xdr:grpSp>
      <xdr:nvGrpSpPr>
        <xdr:cNvPr id="2534" name="Group 24"/>
        <xdr:cNvGrpSpPr>
          <a:grpSpLocks/>
        </xdr:cNvGrpSpPr>
      </xdr:nvGrpSpPr>
      <xdr:grpSpPr bwMode="auto">
        <a:xfrm>
          <a:off x="3657600" y="18288000"/>
          <a:ext cx="85725" cy="76200"/>
          <a:chOff x="748" y="737"/>
          <a:chExt cx="18" cy="17"/>
        </a:xfrm>
      </xdr:grpSpPr>
      <xdr:sp macro="" textlink="">
        <xdr:nvSpPr>
          <xdr:cNvPr id="2540" name="Line 25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41" name="Line 26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42" name="Line 27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43" name="Line 28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36</xdr:col>
      <xdr:colOff>552450</xdr:colOff>
      <xdr:row>142</xdr:row>
      <xdr:rowOff>0</xdr:rowOff>
    </xdr:from>
    <xdr:to>
      <xdr:col>37</xdr:col>
      <xdr:colOff>352425</xdr:colOff>
      <xdr:row>142</xdr:row>
      <xdr:rowOff>0</xdr:rowOff>
    </xdr:to>
    <xdr:sp macro="" textlink="">
      <xdr:nvSpPr>
        <xdr:cNvPr id="2535" name="AutoShape 29"/>
        <xdr:cNvSpPr>
          <a:spLocks noChangeArrowheads="1"/>
        </xdr:cNvSpPr>
      </xdr:nvSpPr>
      <xdr:spPr bwMode="auto">
        <a:xfrm>
          <a:off x="12992100" y="26174700"/>
          <a:ext cx="495300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171450</xdr:colOff>
      <xdr:row>33</xdr:row>
      <xdr:rowOff>28575</xdr:rowOff>
    </xdr:from>
    <xdr:to>
      <xdr:col>6</xdr:col>
      <xdr:colOff>266700</xdr:colOff>
      <xdr:row>33</xdr:row>
      <xdr:rowOff>104775</xdr:rowOff>
    </xdr:to>
    <xdr:grpSp>
      <xdr:nvGrpSpPr>
        <xdr:cNvPr id="2536" name="Group 30"/>
        <xdr:cNvGrpSpPr>
          <a:grpSpLocks/>
        </xdr:cNvGrpSpPr>
      </xdr:nvGrpSpPr>
      <xdr:grpSpPr bwMode="auto">
        <a:xfrm>
          <a:off x="3676650" y="7553325"/>
          <a:ext cx="95250" cy="76200"/>
          <a:chOff x="1056" y="1969"/>
          <a:chExt cx="50" cy="29"/>
        </a:xfrm>
      </xdr:grpSpPr>
      <xdr:sp macro="" textlink="">
        <xdr:nvSpPr>
          <xdr:cNvPr id="2537" name="Oval 31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538" name="Rectangle 32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539" name="Line 33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82</xdr:row>
      <xdr:rowOff>76200</xdr:rowOff>
    </xdr:from>
    <xdr:to>
      <xdr:col>14</xdr:col>
      <xdr:colOff>228600</xdr:colOff>
      <xdr:row>82</xdr:row>
      <xdr:rowOff>104775</xdr:rowOff>
    </xdr:to>
    <xdr:sp macro="" textlink="">
      <xdr:nvSpPr>
        <xdr:cNvPr id="3437" name="AutoShape 199"/>
        <xdr:cNvSpPr>
          <a:spLocks noChangeArrowheads="1"/>
        </xdr:cNvSpPr>
      </xdr:nvSpPr>
      <xdr:spPr bwMode="auto">
        <a:xfrm flipH="1">
          <a:off x="6286500" y="1798320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152400</xdr:colOff>
      <xdr:row>82</xdr:row>
      <xdr:rowOff>57150</xdr:rowOff>
    </xdr:from>
    <xdr:to>
      <xdr:col>10</xdr:col>
      <xdr:colOff>219075</xdr:colOff>
      <xdr:row>82</xdr:row>
      <xdr:rowOff>114300</xdr:rowOff>
    </xdr:to>
    <xdr:sp macro="" textlink="">
      <xdr:nvSpPr>
        <xdr:cNvPr id="3438" name="AutoShape 200"/>
        <xdr:cNvSpPr>
          <a:spLocks noChangeArrowheads="1"/>
        </xdr:cNvSpPr>
      </xdr:nvSpPr>
      <xdr:spPr bwMode="auto">
        <a:xfrm>
          <a:off x="5095875" y="17964150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133350</xdr:colOff>
      <xdr:row>82</xdr:row>
      <xdr:rowOff>66675</xdr:rowOff>
    </xdr:from>
    <xdr:to>
      <xdr:col>20</xdr:col>
      <xdr:colOff>0</xdr:colOff>
      <xdr:row>82</xdr:row>
      <xdr:rowOff>142875</xdr:rowOff>
    </xdr:to>
    <xdr:grpSp>
      <xdr:nvGrpSpPr>
        <xdr:cNvPr id="3439" name="Group 201"/>
        <xdr:cNvGrpSpPr>
          <a:grpSpLocks/>
        </xdr:cNvGrpSpPr>
      </xdr:nvGrpSpPr>
      <xdr:grpSpPr bwMode="auto">
        <a:xfrm>
          <a:off x="7648575" y="17973675"/>
          <a:ext cx="152400" cy="76200"/>
          <a:chOff x="1056" y="1969"/>
          <a:chExt cx="50" cy="29"/>
        </a:xfrm>
      </xdr:grpSpPr>
      <xdr:sp macro="" textlink="">
        <xdr:nvSpPr>
          <xdr:cNvPr id="3449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50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3451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152400</xdr:colOff>
      <xdr:row>82</xdr:row>
      <xdr:rowOff>47625</xdr:rowOff>
    </xdr:from>
    <xdr:to>
      <xdr:col>6</xdr:col>
      <xdr:colOff>238125</xdr:colOff>
      <xdr:row>82</xdr:row>
      <xdr:rowOff>123825</xdr:rowOff>
    </xdr:to>
    <xdr:grpSp>
      <xdr:nvGrpSpPr>
        <xdr:cNvPr id="3440" name="Group 205"/>
        <xdr:cNvGrpSpPr>
          <a:grpSpLocks/>
        </xdr:cNvGrpSpPr>
      </xdr:nvGrpSpPr>
      <xdr:grpSpPr bwMode="auto">
        <a:xfrm>
          <a:off x="3952875" y="17954625"/>
          <a:ext cx="85725" cy="76200"/>
          <a:chOff x="748" y="737"/>
          <a:chExt cx="18" cy="17"/>
        </a:xfrm>
      </xdr:grpSpPr>
      <xdr:sp macro="" textlink="">
        <xdr:nvSpPr>
          <xdr:cNvPr id="3445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46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47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48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161925</xdr:colOff>
      <xdr:row>33</xdr:row>
      <xdr:rowOff>9525</xdr:rowOff>
    </xdr:from>
    <xdr:to>
      <xdr:col>15</xdr:col>
      <xdr:colOff>28575</xdr:colOff>
      <xdr:row>33</xdr:row>
      <xdr:rowOff>85725</xdr:rowOff>
    </xdr:to>
    <xdr:grpSp>
      <xdr:nvGrpSpPr>
        <xdr:cNvPr id="3441" name="Group 201"/>
        <xdr:cNvGrpSpPr>
          <a:grpSpLocks/>
        </xdr:cNvGrpSpPr>
      </xdr:nvGrpSpPr>
      <xdr:grpSpPr bwMode="auto">
        <a:xfrm>
          <a:off x="6248400" y="7400925"/>
          <a:ext cx="152400" cy="76200"/>
          <a:chOff x="1056" y="1969"/>
          <a:chExt cx="50" cy="29"/>
        </a:xfrm>
      </xdr:grpSpPr>
      <xdr:sp macro="" textlink="">
        <xdr:nvSpPr>
          <xdr:cNvPr id="3442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43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3444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86</xdr:row>
      <xdr:rowOff>76200</xdr:rowOff>
    </xdr:from>
    <xdr:to>
      <xdr:col>14</xdr:col>
      <xdr:colOff>228600</xdr:colOff>
      <xdr:row>86</xdr:row>
      <xdr:rowOff>104775</xdr:rowOff>
    </xdr:to>
    <xdr:sp macro="" textlink="">
      <xdr:nvSpPr>
        <xdr:cNvPr id="4576" name="AutoShape 1"/>
        <xdr:cNvSpPr>
          <a:spLocks noChangeArrowheads="1"/>
        </xdr:cNvSpPr>
      </xdr:nvSpPr>
      <xdr:spPr bwMode="auto">
        <a:xfrm flipH="1">
          <a:off x="7391400" y="1851660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152400</xdr:colOff>
      <xdr:row>86</xdr:row>
      <xdr:rowOff>57150</xdr:rowOff>
    </xdr:from>
    <xdr:to>
      <xdr:col>10</xdr:col>
      <xdr:colOff>219075</xdr:colOff>
      <xdr:row>86</xdr:row>
      <xdr:rowOff>114300</xdr:rowOff>
    </xdr:to>
    <xdr:sp macro="" textlink="">
      <xdr:nvSpPr>
        <xdr:cNvPr id="4577" name="AutoShape 2"/>
        <xdr:cNvSpPr>
          <a:spLocks noChangeArrowheads="1"/>
        </xdr:cNvSpPr>
      </xdr:nvSpPr>
      <xdr:spPr bwMode="auto">
        <a:xfrm>
          <a:off x="5895975" y="18497550"/>
          <a:ext cx="66675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133350</xdr:colOff>
      <xdr:row>86</xdr:row>
      <xdr:rowOff>66675</xdr:rowOff>
    </xdr:from>
    <xdr:to>
      <xdr:col>19</xdr:col>
      <xdr:colOff>304800</xdr:colOff>
      <xdr:row>86</xdr:row>
      <xdr:rowOff>142875</xdr:rowOff>
    </xdr:to>
    <xdr:grpSp>
      <xdr:nvGrpSpPr>
        <xdr:cNvPr id="4578" name="Group 3"/>
        <xdr:cNvGrpSpPr>
          <a:grpSpLocks/>
        </xdr:cNvGrpSpPr>
      </xdr:nvGrpSpPr>
      <xdr:grpSpPr bwMode="auto">
        <a:xfrm>
          <a:off x="9134475" y="18507075"/>
          <a:ext cx="171450" cy="76200"/>
          <a:chOff x="1056" y="1969"/>
          <a:chExt cx="50" cy="29"/>
        </a:xfrm>
      </xdr:grpSpPr>
      <xdr:sp macro="" textlink="">
        <xdr:nvSpPr>
          <xdr:cNvPr id="4688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89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4690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152400</xdr:colOff>
      <xdr:row>86</xdr:row>
      <xdr:rowOff>47625</xdr:rowOff>
    </xdr:from>
    <xdr:to>
      <xdr:col>6</xdr:col>
      <xdr:colOff>238125</xdr:colOff>
      <xdr:row>86</xdr:row>
      <xdr:rowOff>123825</xdr:rowOff>
    </xdr:to>
    <xdr:grpSp>
      <xdr:nvGrpSpPr>
        <xdr:cNvPr id="4579" name="Group 7"/>
        <xdr:cNvGrpSpPr>
          <a:grpSpLocks/>
        </xdr:cNvGrpSpPr>
      </xdr:nvGrpSpPr>
      <xdr:grpSpPr bwMode="auto">
        <a:xfrm>
          <a:off x="4448175" y="18488025"/>
          <a:ext cx="85725" cy="76200"/>
          <a:chOff x="748" y="737"/>
          <a:chExt cx="18" cy="17"/>
        </a:xfrm>
      </xdr:grpSpPr>
      <xdr:sp macro="" textlink="">
        <xdr:nvSpPr>
          <xdr:cNvPr id="4684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85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86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87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19</xdr:col>
      <xdr:colOff>133350</xdr:colOff>
      <xdr:row>86</xdr:row>
      <xdr:rowOff>66675</xdr:rowOff>
    </xdr:from>
    <xdr:to>
      <xdr:col>19</xdr:col>
      <xdr:colOff>304800</xdr:colOff>
      <xdr:row>86</xdr:row>
      <xdr:rowOff>142875</xdr:rowOff>
    </xdr:to>
    <xdr:grpSp>
      <xdr:nvGrpSpPr>
        <xdr:cNvPr id="4580" name="Group 32"/>
        <xdr:cNvGrpSpPr>
          <a:grpSpLocks/>
        </xdr:cNvGrpSpPr>
      </xdr:nvGrpSpPr>
      <xdr:grpSpPr bwMode="auto">
        <a:xfrm>
          <a:off x="9134475" y="18507075"/>
          <a:ext cx="171450" cy="76200"/>
          <a:chOff x="1056" y="1969"/>
          <a:chExt cx="50" cy="29"/>
        </a:xfrm>
      </xdr:grpSpPr>
      <xdr:sp macro="" textlink="">
        <xdr:nvSpPr>
          <xdr:cNvPr id="4681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82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4683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219075</xdr:colOff>
      <xdr:row>35</xdr:row>
      <xdr:rowOff>209550</xdr:rowOff>
    </xdr:from>
    <xdr:to>
      <xdr:col>14</xdr:col>
      <xdr:colOff>28575</xdr:colOff>
      <xdr:row>36</xdr:row>
      <xdr:rowOff>66675</xdr:rowOff>
    </xdr:to>
    <xdr:grpSp>
      <xdr:nvGrpSpPr>
        <xdr:cNvPr id="4581" name="Group 32"/>
        <xdr:cNvGrpSpPr>
          <a:grpSpLocks/>
        </xdr:cNvGrpSpPr>
      </xdr:nvGrpSpPr>
      <xdr:grpSpPr bwMode="auto">
        <a:xfrm>
          <a:off x="7048500" y="7867650"/>
          <a:ext cx="171450" cy="76200"/>
          <a:chOff x="1056" y="1969"/>
          <a:chExt cx="50" cy="29"/>
        </a:xfrm>
      </xdr:grpSpPr>
      <xdr:sp macro="" textlink="">
        <xdr:nvSpPr>
          <xdr:cNvPr id="4678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79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4680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190500</xdr:colOff>
      <xdr:row>23</xdr:row>
      <xdr:rowOff>9525</xdr:rowOff>
    </xdr:from>
    <xdr:to>
      <xdr:col>15</xdr:col>
      <xdr:colOff>276225</xdr:colOff>
      <xdr:row>23</xdr:row>
      <xdr:rowOff>85725</xdr:rowOff>
    </xdr:to>
    <xdr:grpSp>
      <xdr:nvGrpSpPr>
        <xdr:cNvPr id="4582" name="Group 7"/>
        <xdr:cNvGrpSpPr>
          <a:grpSpLocks/>
        </xdr:cNvGrpSpPr>
      </xdr:nvGrpSpPr>
      <xdr:grpSpPr bwMode="auto">
        <a:xfrm>
          <a:off x="7743825" y="5038725"/>
          <a:ext cx="85725" cy="76200"/>
          <a:chOff x="748" y="737"/>
          <a:chExt cx="18" cy="17"/>
        </a:xfrm>
      </xdr:grpSpPr>
      <xdr:sp macro="" textlink="">
        <xdr:nvSpPr>
          <xdr:cNvPr id="4674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75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76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77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304800</xdr:colOff>
      <xdr:row>23</xdr:row>
      <xdr:rowOff>28575</xdr:rowOff>
    </xdr:from>
    <xdr:to>
      <xdr:col>15</xdr:col>
      <xdr:colOff>333375</xdr:colOff>
      <xdr:row>23</xdr:row>
      <xdr:rowOff>57150</xdr:rowOff>
    </xdr:to>
    <xdr:sp macro="" textlink="">
      <xdr:nvSpPr>
        <xdr:cNvPr id="4583" name="AutoShape 1"/>
        <xdr:cNvSpPr>
          <a:spLocks noChangeArrowheads="1"/>
        </xdr:cNvSpPr>
      </xdr:nvSpPr>
      <xdr:spPr bwMode="auto">
        <a:xfrm flipH="1">
          <a:off x="7858125" y="505777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17</xdr:row>
      <xdr:rowOff>9525</xdr:rowOff>
    </xdr:from>
    <xdr:to>
      <xdr:col>15</xdr:col>
      <xdr:colOff>276225</xdr:colOff>
      <xdr:row>17</xdr:row>
      <xdr:rowOff>85725</xdr:rowOff>
    </xdr:to>
    <xdr:grpSp>
      <xdr:nvGrpSpPr>
        <xdr:cNvPr id="4584" name="Group 7"/>
        <xdr:cNvGrpSpPr>
          <a:grpSpLocks/>
        </xdr:cNvGrpSpPr>
      </xdr:nvGrpSpPr>
      <xdr:grpSpPr bwMode="auto">
        <a:xfrm>
          <a:off x="7743825" y="3724275"/>
          <a:ext cx="85725" cy="76200"/>
          <a:chOff x="748" y="737"/>
          <a:chExt cx="18" cy="17"/>
        </a:xfrm>
      </xdr:grpSpPr>
      <xdr:sp macro="" textlink="">
        <xdr:nvSpPr>
          <xdr:cNvPr id="4670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71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72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73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190500</xdr:colOff>
      <xdr:row>16</xdr:row>
      <xdr:rowOff>9525</xdr:rowOff>
    </xdr:from>
    <xdr:to>
      <xdr:col>15</xdr:col>
      <xdr:colOff>276225</xdr:colOff>
      <xdr:row>16</xdr:row>
      <xdr:rowOff>85725</xdr:rowOff>
    </xdr:to>
    <xdr:grpSp>
      <xdr:nvGrpSpPr>
        <xdr:cNvPr id="4585" name="Group 7"/>
        <xdr:cNvGrpSpPr>
          <a:grpSpLocks/>
        </xdr:cNvGrpSpPr>
      </xdr:nvGrpSpPr>
      <xdr:grpSpPr bwMode="auto">
        <a:xfrm>
          <a:off x="7743825" y="3505200"/>
          <a:ext cx="85725" cy="76200"/>
          <a:chOff x="748" y="737"/>
          <a:chExt cx="18" cy="17"/>
        </a:xfrm>
      </xdr:grpSpPr>
      <xdr:sp macro="" textlink="">
        <xdr:nvSpPr>
          <xdr:cNvPr id="4666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67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68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69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20</xdr:col>
      <xdr:colOff>238125</xdr:colOff>
      <xdr:row>15</xdr:row>
      <xdr:rowOff>209550</xdr:rowOff>
    </xdr:from>
    <xdr:to>
      <xdr:col>20</xdr:col>
      <xdr:colOff>342900</xdr:colOff>
      <xdr:row>16</xdr:row>
      <xdr:rowOff>57150</xdr:rowOff>
    </xdr:to>
    <xdr:grpSp>
      <xdr:nvGrpSpPr>
        <xdr:cNvPr id="4586" name="Group 7"/>
        <xdr:cNvGrpSpPr>
          <a:grpSpLocks/>
        </xdr:cNvGrpSpPr>
      </xdr:nvGrpSpPr>
      <xdr:grpSpPr bwMode="auto">
        <a:xfrm>
          <a:off x="9601200" y="3486150"/>
          <a:ext cx="104775" cy="66675"/>
          <a:chOff x="748" y="737"/>
          <a:chExt cx="18" cy="17"/>
        </a:xfrm>
      </xdr:grpSpPr>
      <xdr:sp macro="" textlink="">
        <xdr:nvSpPr>
          <xdr:cNvPr id="4662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63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64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65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219075</xdr:colOff>
      <xdr:row>84</xdr:row>
      <xdr:rowOff>95250</xdr:rowOff>
    </xdr:from>
    <xdr:to>
      <xdr:col>19</xdr:col>
      <xdr:colOff>238125</xdr:colOff>
      <xdr:row>84</xdr:row>
      <xdr:rowOff>171450</xdr:rowOff>
    </xdr:to>
    <xdr:sp macro="" textlink="">
      <xdr:nvSpPr>
        <xdr:cNvPr id="4587" name="AutoShape 58"/>
        <xdr:cNvSpPr>
          <a:spLocks noChangeArrowheads="1"/>
        </xdr:cNvSpPr>
      </xdr:nvSpPr>
      <xdr:spPr bwMode="auto">
        <a:xfrm>
          <a:off x="8858250" y="18154650"/>
          <a:ext cx="381000" cy="76200"/>
        </a:xfrm>
        <a:prstGeom prst="rightArrow">
          <a:avLst>
            <a:gd name="adj1" fmla="val 50000"/>
            <a:gd name="adj2" fmla="val 125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190500</xdr:colOff>
      <xdr:row>28</xdr:row>
      <xdr:rowOff>9525</xdr:rowOff>
    </xdr:from>
    <xdr:to>
      <xdr:col>21</xdr:col>
      <xdr:colOff>276225</xdr:colOff>
      <xdr:row>28</xdr:row>
      <xdr:rowOff>85725</xdr:rowOff>
    </xdr:to>
    <xdr:grpSp>
      <xdr:nvGrpSpPr>
        <xdr:cNvPr id="4588" name="Group 7"/>
        <xdr:cNvGrpSpPr>
          <a:grpSpLocks/>
        </xdr:cNvGrpSpPr>
      </xdr:nvGrpSpPr>
      <xdr:grpSpPr bwMode="auto">
        <a:xfrm>
          <a:off x="9915525" y="6134100"/>
          <a:ext cx="85725" cy="76200"/>
          <a:chOff x="748" y="737"/>
          <a:chExt cx="18" cy="17"/>
        </a:xfrm>
      </xdr:grpSpPr>
      <xdr:sp macro="" textlink="">
        <xdr:nvSpPr>
          <xdr:cNvPr id="4658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59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60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61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304800</xdr:colOff>
      <xdr:row>28</xdr:row>
      <xdr:rowOff>28575</xdr:rowOff>
    </xdr:from>
    <xdr:to>
      <xdr:col>21</xdr:col>
      <xdr:colOff>333375</xdr:colOff>
      <xdr:row>28</xdr:row>
      <xdr:rowOff>57150</xdr:rowOff>
    </xdr:to>
    <xdr:sp macro="" textlink="">
      <xdr:nvSpPr>
        <xdr:cNvPr id="4589" name="AutoShape 1"/>
        <xdr:cNvSpPr>
          <a:spLocks noChangeArrowheads="1"/>
        </xdr:cNvSpPr>
      </xdr:nvSpPr>
      <xdr:spPr bwMode="auto">
        <a:xfrm flipH="1">
          <a:off x="10029825" y="615315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23</xdr:row>
      <xdr:rowOff>9525</xdr:rowOff>
    </xdr:from>
    <xdr:to>
      <xdr:col>21</xdr:col>
      <xdr:colOff>276225</xdr:colOff>
      <xdr:row>23</xdr:row>
      <xdr:rowOff>85725</xdr:rowOff>
    </xdr:to>
    <xdr:grpSp>
      <xdr:nvGrpSpPr>
        <xdr:cNvPr id="4590" name="Group 7"/>
        <xdr:cNvGrpSpPr>
          <a:grpSpLocks/>
        </xdr:cNvGrpSpPr>
      </xdr:nvGrpSpPr>
      <xdr:grpSpPr bwMode="auto">
        <a:xfrm>
          <a:off x="9915525" y="5038725"/>
          <a:ext cx="85725" cy="76200"/>
          <a:chOff x="748" y="737"/>
          <a:chExt cx="18" cy="17"/>
        </a:xfrm>
      </xdr:grpSpPr>
      <xdr:sp macro="" textlink="">
        <xdr:nvSpPr>
          <xdr:cNvPr id="4654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55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56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57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238125</xdr:colOff>
      <xdr:row>16</xdr:row>
      <xdr:rowOff>9525</xdr:rowOff>
    </xdr:from>
    <xdr:to>
      <xdr:col>21</xdr:col>
      <xdr:colOff>333375</xdr:colOff>
      <xdr:row>16</xdr:row>
      <xdr:rowOff>76200</xdr:rowOff>
    </xdr:to>
    <xdr:grpSp>
      <xdr:nvGrpSpPr>
        <xdr:cNvPr id="4591" name="Group 7"/>
        <xdr:cNvGrpSpPr>
          <a:grpSpLocks/>
        </xdr:cNvGrpSpPr>
      </xdr:nvGrpSpPr>
      <xdr:grpSpPr bwMode="auto">
        <a:xfrm>
          <a:off x="9963150" y="3505200"/>
          <a:ext cx="95250" cy="66675"/>
          <a:chOff x="748" y="737"/>
          <a:chExt cx="18" cy="17"/>
        </a:xfrm>
      </xdr:grpSpPr>
      <xdr:sp macro="" textlink="">
        <xdr:nvSpPr>
          <xdr:cNvPr id="4650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51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52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53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238125</xdr:colOff>
      <xdr:row>11</xdr:row>
      <xdr:rowOff>9525</xdr:rowOff>
    </xdr:from>
    <xdr:to>
      <xdr:col>21</xdr:col>
      <xdr:colOff>333375</xdr:colOff>
      <xdr:row>11</xdr:row>
      <xdr:rowOff>76200</xdr:rowOff>
    </xdr:to>
    <xdr:grpSp>
      <xdr:nvGrpSpPr>
        <xdr:cNvPr id="4592" name="Group 7"/>
        <xdr:cNvGrpSpPr>
          <a:grpSpLocks/>
        </xdr:cNvGrpSpPr>
      </xdr:nvGrpSpPr>
      <xdr:grpSpPr bwMode="auto">
        <a:xfrm>
          <a:off x="9963150" y="2409825"/>
          <a:ext cx="95250" cy="66675"/>
          <a:chOff x="748" y="737"/>
          <a:chExt cx="18" cy="17"/>
        </a:xfrm>
      </xdr:grpSpPr>
      <xdr:sp macro="" textlink="">
        <xdr:nvSpPr>
          <xdr:cNvPr id="4646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47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48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49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238125</xdr:colOff>
      <xdr:row>19</xdr:row>
      <xdr:rowOff>9525</xdr:rowOff>
    </xdr:from>
    <xdr:to>
      <xdr:col>21</xdr:col>
      <xdr:colOff>333375</xdr:colOff>
      <xdr:row>19</xdr:row>
      <xdr:rowOff>76200</xdr:rowOff>
    </xdr:to>
    <xdr:grpSp>
      <xdr:nvGrpSpPr>
        <xdr:cNvPr id="4593" name="Group 7"/>
        <xdr:cNvGrpSpPr>
          <a:grpSpLocks/>
        </xdr:cNvGrpSpPr>
      </xdr:nvGrpSpPr>
      <xdr:grpSpPr bwMode="auto">
        <a:xfrm>
          <a:off x="9963150" y="4162425"/>
          <a:ext cx="95250" cy="66675"/>
          <a:chOff x="748" y="737"/>
          <a:chExt cx="18" cy="17"/>
        </a:xfrm>
      </xdr:grpSpPr>
      <xdr:sp macro="" textlink="">
        <xdr:nvSpPr>
          <xdr:cNvPr id="4642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43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44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45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190500</xdr:colOff>
      <xdr:row>16</xdr:row>
      <xdr:rowOff>9525</xdr:rowOff>
    </xdr:from>
    <xdr:to>
      <xdr:col>23</xdr:col>
      <xdr:colOff>276225</xdr:colOff>
      <xdr:row>16</xdr:row>
      <xdr:rowOff>85725</xdr:rowOff>
    </xdr:to>
    <xdr:grpSp>
      <xdr:nvGrpSpPr>
        <xdr:cNvPr id="4594" name="Group 7"/>
        <xdr:cNvGrpSpPr>
          <a:grpSpLocks/>
        </xdr:cNvGrpSpPr>
      </xdr:nvGrpSpPr>
      <xdr:grpSpPr bwMode="auto">
        <a:xfrm>
          <a:off x="10639425" y="3505200"/>
          <a:ext cx="85725" cy="76200"/>
          <a:chOff x="748" y="737"/>
          <a:chExt cx="18" cy="17"/>
        </a:xfrm>
      </xdr:grpSpPr>
      <xdr:sp macro="" textlink="">
        <xdr:nvSpPr>
          <xdr:cNvPr id="4638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39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40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41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304800</xdr:colOff>
      <xdr:row>16</xdr:row>
      <xdr:rowOff>28575</xdr:rowOff>
    </xdr:from>
    <xdr:to>
      <xdr:col>23</xdr:col>
      <xdr:colOff>333375</xdr:colOff>
      <xdr:row>16</xdr:row>
      <xdr:rowOff>57150</xdr:rowOff>
    </xdr:to>
    <xdr:sp macro="" textlink="">
      <xdr:nvSpPr>
        <xdr:cNvPr id="4595" name="AutoShape 1"/>
        <xdr:cNvSpPr>
          <a:spLocks noChangeArrowheads="1"/>
        </xdr:cNvSpPr>
      </xdr:nvSpPr>
      <xdr:spPr bwMode="auto">
        <a:xfrm flipH="1">
          <a:off x="10753725" y="352425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190500</xdr:colOff>
      <xdr:row>17</xdr:row>
      <xdr:rowOff>9525</xdr:rowOff>
    </xdr:from>
    <xdr:to>
      <xdr:col>23</xdr:col>
      <xdr:colOff>276225</xdr:colOff>
      <xdr:row>17</xdr:row>
      <xdr:rowOff>85725</xdr:rowOff>
    </xdr:to>
    <xdr:grpSp>
      <xdr:nvGrpSpPr>
        <xdr:cNvPr id="4596" name="Group 7"/>
        <xdr:cNvGrpSpPr>
          <a:grpSpLocks/>
        </xdr:cNvGrpSpPr>
      </xdr:nvGrpSpPr>
      <xdr:grpSpPr bwMode="auto">
        <a:xfrm>
          <a:off x="10639425" y="3724275"/>
          <a:ext cx="85725" cy="76200"/>
          <a:chOff x="748" y="737"/>
          <a:chExt cx="18" cy="17"/>
        </a:xfrm>
      </xdr:grpSpPr>
      <xdr:sp macro="" textlink="">
        <xdr:nvSpPr>
          <xdr:cNvPr id="4634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35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36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37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304800</xdr:colOff>
      <xdr:row>17</xdr:row>
      <xdr:rowOff>28575</xdr:rowOff>
    </xdr:from>
    <xdr:to>
      <xdr:col>23</xdr:col>
      <xdr:colOff>333375</xdr:colOff>
      <xdr:row>17</xdr:row>
      <xdr:rowOff>57150</xdr:rowOff>
    </xdr:to>
    <xdr:sp macro="" textlink="">
      <xdr:nvSpPr>
        <xdr:cNvPr id="4597" name="AutoShape 1"/>
        <xdr:cNvSpPr>
          <a:spLocks noChangeArrowheads="1"/>
        </xdr:cNvSpPr>
      </xdr:nvSpPr>
      <xdr:spPr bwMode="auto">
        <a:xfrm flipH="1">
          <a:off x="10753725" y="374332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190500</xdr:colOff>
      <xdr:row>23</xdr:row>
      <xdr:rowOff>9525</xdr:rowOff>
    </xdr:from>
    <xdr:to>
      <xdr:col>23</xdr:col>
      <xdr:colOff>276225</xdr:colOff>
      <xdr:row>23</xdr:row>
      <xdr:rowOff>85725</xdr:rowOff>
    </xdr:to>
    <xdr:grpSp>
      <xdr:nvGrpSpPr>
        <xdr:cNvPr id="4598" name="Group 7"/>
        <xdr:cNvGrpSpPr>
          <a:grpSpLocks/>
        </xdr:cNvGrpSpPr>
      </xdr:nvGrpSpPr>
      <xdr:grpSpPr bwMode="auto">
        <a:xfrm>
          <a:off x="10639425" y="5038725"/>
          <a:ext cx="85725" cy="76200"/>
          <a:chOff x="748" y="737"/>
          <a:chExt cx="18" cy="17"/>
        </a:xfrm>
      </xdr:grpSpPr>
      <xdr:sp macro="" textlink="">
        <xdr:nvSpPr>
          <xdr:cNvPr id="4630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31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32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33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304800</xdr:colOff>
      <xdr:row>23</xdr:row>
      <xdr:rowOff>28575</xdr:rowOff>
    </xdr:from>
    <xdr:to>
      <xdr:col>23</xdr:col>
      <xdr:colOff>333375</xdr:colOff>
      <xdr:row>23</xdr:row>
      <xdr:rowOff>57150</xdr:rowOff>
    </xdr:to>
    <xdr:sp macro="" textlink="">
      <xdr:nvSpPr>
        <xdr:cNvPr id="4599" name="AutoShape 1"/>
        <xdr:cNvSpPr>
          <a:spLocks noChangeArrowheads="1"/>
        </xdr:cNvSpPr>
      </xdr:nvSpPr>
      <xdr:spPr bwMode="auto">
        <a:xfrm flipH="1">
          <a:off x="10753725" y="505777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190500</xdr:colOff>
      <xdr:row>16</xdr:row>
      <xdr:rowOff>9525</xdr:rowOff>
    </xdr:from>
    <xdr:to>
      <xdr:col>24</xdr:col>
      <xdr:colOff>276225</xdr:colOff>
      <xdr:row>16</xdr:row>
      <xdr:rowOff>85725</xdr:rowOff>
    </xdr:to>
    <xdr:grpSp>
      <xdr:nvGrpSpPr>
        <xdr:cNvPr id="4600" name="Group 7"/>
        <xdr:cNvGrpSpPr>
          <a:grpSpLocks/>
        </xdr:cNvGrpSpPr>
      </xdr:nvGrpSpPr>
      <xdr:grpSpPr bwMode="auto">
        <a:xfrm>
          <a:off x="11001375" y="3505200"/>
          <a:ext cx="85725" cy="76200"/>
          <a:chOff x="748" y="737"/>
          <a:chExt cx="18" cy="17"/>
        </a:xfrm>
      </xdr:grpSpPr>
      <xdr:sp macro="" textlink="">
        <xdr:nvSpPr>
          <xdr:cNvPr id="4626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27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28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29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304800</xdr:colOff>
      <xdr:row>16</xdr:row>
      <xdr:rowOff>28575</xdr:rowOff>
    </xdr:from>
    <xdr:to>
      <xdr:col>24</xdr:col>
      <xdr:colOff>333375</xdr:colOff>
      <xdr:row>16</xdr:row>
      <xdr:rowOff>57150</xdr:rowOff>
    </xdr:to>
    <xdr:sp macro="" textlink="">
      <xdr:nvSpPr>
        <xdr:cNvPr id="4601" name="AutoShape 1"/>
        <xdr:cNvSpPr>
          <a:spLocks noChangeArrowheads="1"/>
        </xdr:cNvSpPr>
      </xdr:nvSpPr>
      <xdr:spPr bwMode="auto">
        <a:xfrm flipH="1">
          <a:off x="11115675" y="352425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190500</xdr:colOff>
      <xdr:row>16</xdr:row>
      <xdr:rowOff>9525</xdr:rowOff>
    </xdr:from>
    <xdr:to>
      <xdr:col>28</xdr:col>
      <xdr:colOff>276225</xdr:colOff>
      <xdr:row>16</xdr:row>
      <xdr:rowOff>85725</xdr:rowOff>
    </xdr:to>
    <xdr:grpSp>
      <xdr:nvGrpSpPr>
        <xdr:cNvPr id="4602" name="Group 7"/>
        <xdr:cNvGrpSpPr>
          <a:grpSpLocks/>
        </xdr:cNvGrpSpPr>
      </xdr:nvGrpSpPr>
      <xdr:grpSpPr bwMode="auto">
        <a:xfrm>
          <a:off x="12449175" y="3505200"/>
          <a:ext cx="85725" cy="76200"/>
          <a:chOff x="748" y="737"/>
          <a:chExt cx="18" cy="17"/>
        </a:xfrm>
      </xdr:grpSpPr>
      <xdr:sp macro="" textlink="">
        <xdr:nvSpPr>
          <xdr:cNvPr id="4622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23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24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25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28</xdr:col>
      <xdr:colOff>304800</xdr:colOff>
      <xdr:row>16</xdr:row>
      <xdr:rowOff>28575</xdr:rowOff>
    </xdr:from>
    <xdr:to>
      <xdr:col>28</xdr:col>
      <xdr:colOff>333375</xdr:colOff>
      <xdr:row>16</xdr:row>
      <xdr:rowOff>57150</xdr:rowOff>
    </xdr:to>
    <xdr:sp macro="" textlink="">
      <xdr:nvSpPr>
        <xdr:cNvPr id="4603" name="AutoShape 1"/>
        <xdr:cNvSpPr>
          <a:spLocks noChangeArrowheads="1"/>
        </xdr:cNvSpPr>
      </xdr:nvSpPr>
      <xdr:spPr bwMode="auto">
        <a:xfrm flipH="1">
          <a:off x="12563475" y="352425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190500</xdr:colOff>
      <xdr:row>17</xdr:row>
      <xdr:rowOff>9525</xdr:rowOff>
    </xdr:from>
    <xdr:to>
      <xdr:col>28</xdr:col>
      <xdr:colOff>276225</xdr:colOff>
      <xdr:row>17</xdr:row>
      <xdr:rowOff>85725</xdr:rowOff>
    </xdr:to>
    <xdr:grpSp>
      <xdr:nvGrpSpPr>
        <xdr:cNvPr id="4604" name="Group 7"/>
        <xdr:cNvGrpSpPr>
          <a:grpSpLocks/>
        </xdr:cNvGrpSpPr>
      </xdr:nvGrpSpPr>
      <xdr:grpSpPr bwMode="auto">
        <a:xfrm>
          <a:off x="12449175" y="3724275"/>
          <a:ext cx="85725" cy="76200"/>
          <a:chOff x="748" y="737"/>
          <a:chExt cx="18" cy="17"/>
        </a:xfrm>
      </xdr:grpSpPr>
      <xdr:sp macro="" textlink="">
        <xdr:nvSpPr>
          <xdr:cNvPr id="4618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19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20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21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28</xdr:col>
      <xdr:colOff>304800</xdr:colOff>
      <xdr:row>17</xdr:row>
      <xdr:rowOff>28575</xdr:rowOff>
    </xdr:from>
    <xdr:to>
      <xdr:col>28</xdr:col>
      <xdr:colOff>333375</xdr:colOff>
      <xdr:row>17</xdr:row>
      <xdr:rowOff>57150</xdr:rowOff>
    </xdr:to>
    <xdr:sp macro="" textlink="">
      <xdr:nvSpPr>
        <xdr:cNvPr id="4605" name="AutoShape 1"/>
        <xdr:cNvSpPr>
          <a:spLocks noChangeArrowheads="1"/>
        </xdr:cNvSpPr>
      </xdr:nvSpPr>
      <xdr:spPr bwMode="auto">
        <a:xfrm flipH="1">
          <a:off x="12563475" y="374332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209550</xdr:colOff>
      <xdr:row>84</xdr:row>
      <xdr:rowOff>76200</xdr:rowOff>
    </xdr:from>
    <xdr:to>
      <xdr:col>27</xdr:col>
      <xdr:colOff>285750</xdr:colOff>
      <xdr:row>84</xdr:row>
      <xdr:rowOff>152400</xdr:rowOff>
    </xdr:to>
    <xdr:sp macro="" textlink="">
      <xdr:nvSpPr>
        <xdr:cNvPr id="4606" name="AutoShape 123"/>
        <xdr:cNvSpPr>
          <a:spLocks noChangeArrowheads="1"/>
        </xdr:cNvSpPr>
      </xdr:nvSpPr>
      <xdr:spPr bwMode="auto">
        <a:xfrm>
          <a:off x="11382375" y="18135600"/>
          <a:ext cx="800100" cy="76200"/>
        </a:xfrm>
        <a:prstGeom prst="rightArrow">
          <a:avLst>
            <a:gd name="adj1" fmla="val 50000"/>
            <a:gd name="adj2" fmla="val 2625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209550</xdr:colOff>
      <xdr:row>27</xdr:row>
      <xdr:rowOff>209550</xdr:rowOff>
    </xdr:from>
    <xdr:to>
      <xdr:col>33</xdr:col>
      <xdr:colOff>295275</xdr:colOff>
      <xdr:row>28</xdr:row>
      <xdr:rowOff>66675</xdr:rowOff>
    </xdr:to>
    <xdr:grpSp>
      <xdr:nvGrpSpPr>
        <xdr:cNvPr id="4607" name="Group 7"/>
        <xdr:cNvGrpSpPr>
          <a:grpSpLocks/>
        </xdr:cNvGrpSpPr>
      </xdr:nvGrpSpPr>
      <xdr:grpSpPr bwMode="auto">
        <a:xfrm>
          <a:off x="14277975" y="6115050"/>
          <a:ext cx="85725" cy="76200"/>
          <a:chOff x="748" y="737"/>
          <a:chExt cx="18" cy="17"/>
        </a:xfrm>
      </xdr:grpSpPr>
      <xdr:sp macro="" textlink="">
        <xdr:nvSpPr>
          <xdr:cNvPr id="4614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15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16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17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32</xdr:col>
      <xdr:colOff>152400</xdr:colOff>
      <xdr:row>84</xdr:row>
      <xdr:rowOff>95250</xdr:rowOff>
    </xdr:from>
    <xdr:to>
      <xdr:col>32</xdr:col>
      <xdr:colOff>314325</xdr:colOff>
      <xdr:row>84</xdr:row>
      <xdr:rowOff>171450</xdr:rowOff>
    </xdr:to>
    <xdr:sp macro="" textlink="">
      <xdr:nvSpPr>
        <xdr:cNvPr id="4608" name="AutoShape 129"/>
        <xdr:cNvSpPr>
          <a:spLocks noChangeArrowheads="1"/>
        </xdr:cNvSpPr>
      </xdr:nvSpPr>
      <xdr:spPr bwMode="auto">
        <a:xfrm>
          <a:off x="13858875" y="18154650"/>
          <a:ext cx="161925" cy="76200"/>
        </a:xfrm>
        <a:prstGeom prst="rightArrow">
          <a:avLst>
            <a:gd name="adj1" fmla="val 50000"/>
            <a:gd name="adj2" fmla="val 53125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247650</xdr:colOff>
      <xdr:row>17</xdr:row>
      <xdr:rowOff>19050</xdr:rowOff>
    </xdr:from>
    <xdr:to>
      <xdr:col>19</xdr:col>
      <xdr:colOff>342900</xdr:colOff>
      <xdr:row>17</xdr:row>
      <xdr:rowOff>85725</xdr:rowOff>
    </xdr:to>
    <xdr:grpSp>
      <xdr:nvGrpSpPr>
        <xdr:cNvPr id="4609" name="Group 7"/>
        <xdr:cNvGrpSpPr>
          <a:grpSpLocks/>
        </xdr:cNvGrpSpPr>
      </xdr:nvGrpSpPr>
      <xdr:grpSpPr bwMode="auto">
        <a:xfrm>
          <a:off x="9248775" y="3733800"/>
          <a:ext cx="95250" cy="66675"/>
          <a:chOff x="748" y="737"/>
          <a:chExt cx="18" cy="17"/>
        </a:xfrm>
      </xdr:grpSpPr>
      <xdr:sp macro="" textlink="">
        <xdr:nvSpPr>
          <xdr:cNvPr id="4610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11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12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13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1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R39" sqref="R39"/>
    </sheetView>
  </sheetViews>
  <sheetFormatPr defaultColWidth="9.125" defaultRowHeight="12.75" outlineLevelRow="1" x14ac:dyDescent="0.2"/>
  <cols>
    <col min="1" max="1" width="6.125" style="1" customWidth="1"/>
    <col min="2" max="2" width="22" style="5" customWidth="1"/>
    <col min="3" max="3" width="6.625" style="6" customWidth="1"/>
    <col min="4" max="26" width="3.75" style="7" customWidth="1"/>
    <col min="27" max="27" width="4.25" style="7" customWidth="1"/>
    <col min="28" max="33" width="3.75" style="7" customWidth="1"/>
    <col min="34" max="34" width="4.25" style="7" customWidth="1"/>
    <col min="35" max="35" width="5.125" style="8" customWidth="1"/>
    <col min="36" max="36" width="6.125" style="3" bestFit="1" customWidth="1"/>
    <col min="37" max="16384" width="9.125" style="4"/>
  </cols>
  <sheetData>
    <row r="1" spans="1:36" ht="20.25" customHeight="1" x14ac:dyDescent="0.25">
      <c r="B1" s="2"/>
      <c r="C1" s="146" t="s">
        <v>0</v>
      </c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</row>
    <row r="2" spans="1:36" s="15" customFormat="1" ht="37.5" customHeight="1" x14ac:dyDescent="0.25">
      <c r="A2" s="9" t="s">
        <v>1</v>
      </c>
      <c r="B2" s="10" t="s">
        <v>2</v>
      </c>
      <c r="C2" s="11" t="s">
        <v>3</v>
      </c>
      <c r="D2" s="12">
        <v>1</v>
      </c>
      <c r="E2" s="12">
        <v>2</v>
      </c>
      <c r="F2" s="12">
        <v>3</v>
      </c>
      <c r="G2" s="12">
        <v>4</v>
      </c>
      <c r="H2" s="12">
        <v>5</v>
      </c>
      <c r="I2" s="12">
        <v>6</v>
      </c>
      <c r="J2" s="12">
        <v>7</v>
      </c>
      <c r="K2" s="12">
        <v>8</v>
      </c>
      <c r="L2" s="12">
        <v>9</v>
      </c>
      <c r="M2" s="12">
        <v>10</v>
      </c>
      <c r="N2" s="12">
        <v>11</v>
      </c>
      <c r="O2" s="12">
        <v>12</v>
      </c>
      <c r="P2" s="12">
        <v>13</v>
      </c>
      <c r="Q2" s="12">
        <v>14</v>
      </c>
      <c r="R2" s="12">
        <v>15</v>
      </c>
      <c r="S2" s="12">
        <v>16</v>
      </c>
      <c r="T2" s="12">
        <v>17</v>
      </c>
      <c r="U2" s="12">
        <v>18</v>
      </c>
      <c r="V2" s="12">
        <v>19</v>
      </c>
      <c r="W2" s="12">
        <v>20</v>
      </c>
      <c r="X2" s="12">
        <v>21</v>
      </c>
      <c r="Y2" s="12">
        <v>22</v>
      </c>
      <c r="Z2" s="12">
        <v>23</v>
      </c>
      <c r="AA2" s="12">
        <v>24</v>
      </c>
      <c r="AB2" s="12">
        <v>25</v>
      </c>
      <c r="AC2" s="12">
        <v>26</v>
      </c>
      <c r="AD2" s="12">
        <v>27</v>
      </c>
      <c r="AE2" s="12">
        <v>28</v>
      </c>
      <c r="AF2" s="12">
        <v>29</v>
      </c>
      <c r="AG2" s="12">
        <v>30</v>
      </c>
      <c r="AH2" s="12">
        <v>31</v>
      </c>
      <c r="AI2" s="13" t="s">
        <v>4</v>
      </c>
      <c r="AJ2" s="14" t="s">
        <v>5</v>
      </c>
    </row>
    <row r="3" spans="1:36" s="23" customFormat="1" ht="17.25" customHeight="1" x14ac:dyDescent="0.2">
      <c r="A3" s="16">
        <v>10</v>
      </c>
      <c r="B3" s="17" t="s">
        <v>6</v>
      </c>
      <c r="C3" s="18">
        <v>48</v>
      </c>
      <c r="D3" s="19">
        <v>0</v>
      </c>
      <c r="E3" s="19">
        <v>0</v>
      </c>
      <c r="F3" s="19">
        <v>0</v>
      </c>
      <c r="G3" s="19">
        <v>0</v>
      </c>
      <c r="H3" s="19">
        <v>0</v>
      </c>
      <c r="I3" s="19">
        <v>0</v>
      </c>
      <c r="J3" s="19">
        <v>0</v>
      </c>
      <c r="K3" s="19">
        <v>0</v>
      </c>
      <c r="L3" s="19">
        <v>0</v>
      </c>
      <c r="M3" s="19">
        <v>0</v>
      </c>
      <c r="N3" s="19">
        <v>0</v>
      </c>
      <c r="O3" s="19">
        <v>0</v>
      </c>
      <c r="P3" s="19">
        <v>0</v>
      </c>
      <c r="Q3" s="19">
        <v>0</v>
      </c>
      <c r="R3" s="20">
        <v>0</v>
      </c>
      <c r="S3" s="20">
        <v>0</v>
      </c>
      <c r="T3" s="20">
        <v>0</v>
      </c>
      <c r="U3" s="20">
        <v>0</v>
      </c>
      <c r="V3" s="20">
        <v>0</v>
      </c>
      <c r="W3" s="20">
        <v>0</v>
      </c>
      <c r="X3" s="20">
        <v>0</v>
      </c>
      <c r="Y3" s="20">
        <v>0</v>
      </c>
      <c r="Z3" s="20">
        <v>0</v>
      </c>
      <c r="AA3" s="20">
        <v>0</v>
      </c>
      <c r="AB3" s="20">
        <v>0</v>
      </c>
      <c r="AC3" s="20">
        <v>0</v>
      </c>
      <c r="AD3" s="20">
        <v>0</v>
      </c>
      <c r="AE3" s="20">
        <v>0</v>
      </c>
      <c r="AF3" s="20">
        <v>0</v>
      </c>
      <c r="AG3" s="19">
        <v>0</v>
      </c>
      <c r="AH3" s="19">
        <v>19.600000000000001</v>
      </c>
      <c r="AI3" s="21">
        <v>19.600000000000001</v>
      </c>
      <c r="AJ3" s="22">
        <v>0.40833333333333338</v>
      </c>
    </row>
    <row r="4" spans="1:36" s="15" customFormat="1" ht="17.25" customHeight="1" x14ac:dyDescent="0.2">
      <c r="A4" s="16">
        <v>38</v>
      </c>
      <c r="B4" s="17" t="s">
        <v>7</v>
      </c>
      <c r="C4" s="18">
        <v>29.6</v>
      </c>
      <c r="D4" s="20">
        <v>0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4"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  <c r="X4" s="20">
        <v>0</v>
      </c>
      <c r="Y4" s="20">
        <v>0</v>
      </c>
      <c r="Z4" s="20">
        <v>0</v>
      </c>
      <c r="AA4" s="24">
        <v>0</v>
      </c>
      <c r="AB4" s="24">
        <v>0</v>
      </c>
      <c r="AC4" s="24">
        <v>0</v>
      </c>
      <c r="AD4" s="24">
        <v>0</v>
      </c>
      <c r="AE4" s="24">
        <v>0</v>
      </c>
      <c r="AF4" s="24">
        <v>0</v>
      </c>
      <c r="AG4" s="24">
        <v>0</v>
      </c>
      <c r="AH4" s="24">
        <v>26.5</v>
      </c>
      <c r="AI4" s="21">
        <v>26.5</v>
      </c>
      <c r="AJ4" s="22">
        <v>0.89527027027027017</v>
      </c>
    </row>
    <row r="5" spans="1:36" s="15" customFormat="1" ht="17.25" customHeight="1" x14ac:dyDescent="0.2">
      <c r="A5" s="16">
        <v>40</v>
      </c>
      <c r="B5" s="17" t="s">
        <v>8</v>
      </c>
      <c r="C5" s="18">
        <v>38.6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4">
        <v>0</v>
      </c>
      <c r="AB5" s="24">
        <v>0</v>
      </c>
      <c r="AC5" s="24">
        <v>0</v>
      </c>
      <c r="AD5" s="24">
        <v>0</v>
      </c>
      <c r="AE5" s="24">
        <v>0</v>
      </c>
      <c r="AF5" s="24">
        <v>0</v>
      </c>
      <c r="AG5" s="24">
        <v>0</v>
      </c>
      <c r="AH5" s="20">
        <v>10.6</v>
      </c>
      <c r="AI5" s="21">
        <v>10.6</v>
      </c>
      <c r="AJ5" s="22">
        <v>0.27461139896373055</v>
      </c>
    </row>
    <row r="6" spans="1:36" s="15" customFormat="1" ht="17.25" customHeight="1" x14ac:dyDescent="0.2">
      <c r="A6" s="16">
        <v>63</v>
      </c>
      <c r="B6" s="17" t="s">
        <v>9</v>
      </c>
      <c r="C6" s="18">
        <v>39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4">
        <v>0</v>
      </c>
      <c r="AG6" s="24">
        <v>0</v>
      </c>
      <c r="AH6" s="24">
        <v>17.600000000000001</v>
      </c>
      <c r="AI6" s="21">
        <v>17.600000000000001</v>
      </c>
      <c r="AJ6" s="22">
        <v>0.45128205128205134</v>
      </c>
    </row>
    <row r="7" spans="1:36" s="15" customFormat="1" ht="17.25" customHeight="1" x14ac:dyDescent="0.2">
      <c r="A7" s="16">
        <v>82</v>
      </c>
      <c r="B7" s="17" t="s">
        <v>10</v>
      </c>
      <c r="C7" s="18">
        <v>31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4">
        <v>0</v>
      </c>
      <c r="AG7" s="24">
        <v>0</v>
      </c>
      <c r="AH7" s="20">
        <v>7.8</v>
      </c>
      <c r="AI7" s="21">
        <v>7.8</v>
      </c>
      <c r="AJ7" s="22">
        <v>0.25161290322580643</v>
      </c>
    </row>
    <row r="8" spans="1:36" ht="17.25" customHeight="1" x14ac:dyDescent="0.2">
      <c r="A8" s="16">
        <v>90</v>
      </c>
      <c r="B8" s="25" t="s">
        <v>11</v>
      </c>
      <c r="C8" s="18">
        <v>37.1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4">
        <v>0</v>
      </c>
      <c r="AG8" s="24">
        <v>0</v>
      </c>
      <c r="AH8" s="20">
        <v>11.7</v>
      </c>
      <c r="AI8" s="21">
        <v>11.7</v>
      </c>
      <c r="AJ8" s="22">
        <v>0.3153638814016172</v>
      </c>
    </row>
    <row r="9" spans="1:36" ht="17.25" customHeight="1" x14ac:dyDescent="0.2">
      <c r="A9" s="16">
        <v>94</v>
      </c>
      <c r="B9" s="17" t="s">
        <v>12</v>
      </c>
      <c r="C9" s="18">
        <v>34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4">
        <v>0</v>
      </c>
      <c r="AG9" s="24">
        <v>0</v>
      </c>
      <c r="AH9" s="24">
        <v>9.5</v>
      </c>
      <c r="AI9" s="21">
        <v>9.5</v>
      </c>
      <c r="AJ9" s="22">
        <v>0.27941176470588236</v>
      </c>
    </row>
    <row r="10" spans="1:36" ht="17.25" customHeight="1" x14ac:dyDescent="0.2">
      <c r="A10" s="16">
        <v>105</v>
      </c>
      <c r="B10" s="17" t="s">
        <v>13</v>
      </c>
      <c r="C10" s="18">
        <v>42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6">
        <v>45.5</v>
      </c>
      <c r="AI10" s="21">
        <v>45.5</v>
      </c>
      <c r="AJ10" s="22">
        <v>1.0833333333333333</v>
      </c>
    </row>
    <row r="11" spans="1:36" ht="17.25" customHeight="1" x14ac:dyDescent="0.2">
      <c r="A11" s="16">
        <v>120</v>
      </c>
      <c r="B11" s="17" t="s">
        <v>14</v>
      </c>
      <c r="C11" s="18">
        <v>47.6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2.5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0">
        <v>53.6</v>
      </c>
      <c r="AI11" s="21">
        <v>56.1</v>
      </c>
      <c r="AJ11" s="22">
        <v>1.1785714285714286</v>
      </c>
    </row>
    <row r="12" spans="1:36" ht="17.25" customHeight="1" x14ac:dyDescent="0.2">
      <c r="A12" s="16">
        <v>130</v>
      </c>
      <c r="B12" s="17" t="s">
        <v>15</v>
      </c>
      <c r="C12" s="18">
        <v>46.4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0.6</v>
      </c>
      <c r="AB12" s="24">
        <v>0</v>
      </c>
      <c r="AC12" s="24">
        <v>0</v>
      </c>
      <c r="AD12" s="24">
        <v>0</v>
      </c>
      <c r="AE12" s="24">
        <v>0</v>
      </c>
      <c r="AF12" s="24">
        <v>0</v>
      </c>
      <c r="AG12" s="24">
        <v>0</v>
      </c>
      <c r="AH12" s="20">
        <v>25.8</v>
      </c>
      <c r="AI12" s="21">
        <v>26.400000000000002</v>
      </c>
      <c r="AJ12" s="22">
        <v>0.56896551724137934</v>
      </c>
    </row>
    <row r="13" spans="1:36" ht="17.25" customHeight="1" x14ac:dyDescent="0.2">
      <c r="A13" s="16">
        <v>160</v>
      </c>
      <c r="B13" s="25" t="s">
        <v>16</v>
      </c>
      <c r="C13" s="18">
        <v>45.8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0">
        <v>6.5</v>
      </c>
      <c r="AI13" s="21">
        <v>6.5</v>
      </c>
      <c r="AJ13" s="22">
        <v>0.14192139737991266</v>
      </c>
    </row>
    <row r="14" spans="1:36" ht="17.25" customHeight="1" x14ac:dyDescent="0.2">
      <c r="A14" s="16">
        <v>178</v>
      </c>
      <c r="B14" s="25" t="s">
        <v>17</v>
      </c>
      <c r="C14" s="18">
        <v>41.2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0">
        <v>22.8</v>
      </c>
      <c r="AI14" s="21">
        <v>22.8</v>
      </c>
      <c r="AJ14" s="22">
        <v>0.55339805825242716</v>
      </c>
    </row>
    <row r="15" spans="1:36" ht="17.25" customHeight="1" x14ac:dyDescent="0.2">
      <c r="A15" s="16">
        <v>211</v>
      </c>
      <c r="B15" s="17" t="s">
        <v>18</v>
      </c>
      <c r="C15" s="18">
        <v>33.1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22.8</v>
      </c>
      <c r="AI15" s="21">
        <v>22.8</v>
      </c>
      <c r="AJ15" s="22">
        <v>0.68882175226586106</v>
      </c>
    </row>
    <row r="16" spans="1:36" ht="17.25" customHeight="1" x14ac:dyDescent="0.2">
      <c r="A16" s="16">
        <v>225</v>
      </c>
      <c r="B16" s="17" t="s">
        <v>19</v>
      </c>
      <c r="C16" s="18">
        <v>47.1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4">
        <v>0.2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0">
        <v>35.5</v>
      </c>
      <c r="AI16" s="21">
        <v>35.700000000000003</v>
      </c>
      <c r="AJ16" s="22">
        <v>0.7579617834394905</v>
      </c>
    </row>
    <row r="17" spans="1:36" ht="17.25" customHeight="1" x14ac:dyDescent="0.2">
      <c r="A17" s="16">
        <v>310</v>
      </c>
      <c r="B17" s="17" t="s">
        <v>20</v>
      </c>
      <c r="C17" s="18">
        <v>46.9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1.1000000000000001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0">
        <v>27.8</v>
      </c>
      <c r="AI17" s="21">
        <v>28.900000000000002</v>
      </c>
      <c r="AJ17" s="22">
        <v>0.6162046908315566</v>
      </c>
    </row>
    <row r="18" spans="1:36" ht="17.25" customHeight="1" x14ac:dyDescent="0.2">
      <c r="A18" s="16">
        <v>313</v>
      </c>
      <c r="B18" s="17" t="s">
        <v>21</v>
      </c>
      <c r="C18" s="18">
        <v>28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7.3</v>
      </c>
      <c r="AI18" s="21">
        <v>7.3</v>
      </c>
      <c r="AJ18" s="22">
        <v>0.26071428571428573</v>
      </c>
    </row>
    <row r="19" spans="1:36" ht="17.25" customHeight="1" x14ac:dyDescent="0.2">
      <c r="A19" s="16">
        <v>320</v>
      </c>
      <c r="B19" s="17" t="s">
        <v>22</v>
      </c>
      <c r="C19" s="18">
        <v>41.3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2.5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6">
        <v>35.799999999999997</v>
      </c>
      <c r="AI19" s="21">
        <v>38.299999999999997</v>
      </c>
      <c r="AJ19" s="22">
        <v>0.92736077481840196</v>
      </c>
    </row>
    <row r="20" spans="1:36" ht="17.25" customHeight="1" x14ac:dyDescent="0.2">
      <c r="A20" s="16">
        <v>332</v>
      </c>
      <c r="B20" s="17" t="s">
        <v>23</v>
      </c>
      <c r="C20" s="18">
        <v>24.6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0">
        <v>2.6</v>
      </c>
      <c r="AI20" s="21">
        <v>2.6</v>
      </c>
      <c r="AJ20" s="22">
        <v>0.1056910569105691</v>
      </c>
    </row>
    <row r="21" spans="1:36" ht="17.25" customHeight="1" x14ac:dyDescent="0.2">
      <c r="A21" s="16">
        <v>338</v>
      </c>
      <c r="B21" s="17" t="s">
        <v>24</v>
      </c>
      <c r="C21" s="18">
        <v>28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  <c r="AG21" s="24">
        <v>0</v>
      </c>
      <c r="AH21" s="24">
        <v>4</v>
      </c>
      <c r="AI21" s="21">
        <v>4</v>
      </c>
      <c r="AJ21" s="22">
        <v>0.14285714285714285</v>
      </c>
    </row>
    <row r="22" spans="1:36" ht="17.25" customHeight="1" x14ac:dyDescent="0.2">
      <c r="A22" s="16">
        <v>370</v>
      </c>
      <c r="B22" s="25" t="s">
        <v>25</v>
      </c>
      <c r="C22" s="18">
        <v>33.700000000000003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0">
        <v>19.899999999999999</v>
      </c>
      <c r="AI22" s="21">
        <v>19.899999999999999</v>
      </c>
      <c r="AJ22" s="22">
        <v>0.59050445103857563</v>
      </c>
    </row>
    <row r="23" spans="1:36" ht="17.25" customHeight="1" x14ac:dyDescent="0.2">
      <c r="A23" s="16">
        <v>377</v>
      </c>
      <c r="B23" s="17" t="s">
        <v>26</v>
      </c>
      <c r="C23" s="18">
        <v>41.3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1</v>
      </c>
      <c r="P23" s="24">
        <v>0</v>
      </c>
      <c r="Q23" s="24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6.8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0">
        <v>39.9</v>
      </c>
      <c r="AI23" s="21">
        <v>47.699999999999996</v>
      </c>
      <c r="AJ23" s="22">
        <v>1.1549636803874093</v>
      </c>
    </row>
    <row r="24" spans="1:36" ht="17.25" customHeight="1" x14ac:dyDescent="0.2">
      <c r="A24" s="16">
        <v>394</v>
      </c>
      <c r="B24" s="17" t="s">
        <v>27</v>
      </c>
      <c r="C24" s="18">
        <v>25.6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0">
        <v>4.2</v>
      </c>
      <c r="AI24" s="21">
        <v>4.2</v>
      </c>
      <c r="AJ24" s="22">
        <v>0.1640625</v>
      </c>
    </row>
    <row r="25" spans="1:36" ht="17.25" customHeight="1" x14ac:dyDescent="0.2">
      <c r="A25" s="16">
        <v>429</v>
      </c>
      <c r="B25" s="17" t="s">
        <v>28</v>
      </c>
      <c r="C25" s="18">
        <v>27.6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6.4</v>
      </c>
      <c r="AI25" s="21">
        <v>6.4</v>
      </c>
      <c r="AJ25" s="22">
        <v>0.2318840579710145</v>
      </c>
    </row>
    <row r="26" spans="1:36" ht="17.25" customHeight="1" x14ac:dyDescent="0.2">
      <c r="A26" s="16">
        <v>430</v>
      </c>
      <c r="B26" s="17" t="s">
        <v>29</v>
      </c>
      <c r="C26" s="18">
        <v>23.9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0">
        <v>0</v>
      </c>
      <c r="S26" s="20">
        <v>0</v>
      </c>
      <c r="T26" s="20">
        <v>0</v>
      </c>
      <c r="U26" s="20" t="s">
        <v>30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0">
        <v>7.3</v>
      </c>
      <c r="AI26" s="21">
        <v>7.3</v>
      </c>
      <c r="AJ26" s="22">
        <v>0.30543933054393307</v>
      </c>
    </row>
    <row r="27" spans="1:36" ht="17.25" customHeight="1" x14ac:dyDescent="0.2">
      <c r="A27" s="16">
        <v>440</v>
      </c>
      <c r="B27" s="17" t="s">
        <v>31</v>
      </c>
      <c r="C27" s="18">
        <v>31.2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0">
        <v>12.8</v>
      </c>
      <c r="AI27" s="21">
        <v>12.8</v>
      </c>
      <c r="AJ27" s="22">
        <v>0.4102564102564103</v>
      </c>
    </row>
    <row r="28" spans="1:36" ht="17.25" customHeight="1" x14ac:dyDescent="0.2">
      <c r="A28" s="16">
        <v>477</v>
      </c>
      <c r="B28" s="17" t="s">
        <v>32</v>
      </c>
      <c r="C28" s="18">
        <v>41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 t="s">
        <v>30</v>
      </c>
      <c r="X28" s="20">
        <v>0</v>
      </c>
      <c r="Y28" s="20">
        <v>0</v>
      </c>
      <c r="Z28" s="20">
        <v>0</v>
      </c>
      <c r="AA28" s="20">
        <v>4.5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0">
        <v>28.2</v>
      </c>
      <c r="AI28" s="21">
        <v>32.700000000000003</v>
      </c>
      <c r="AJ28" s="22">
        <v>0.79756097560975614</v>
      </c>
    </row>
    <row r="29" spans="1:36" ht="17.25" customHeight="1" x14ac:dyDescent="0.2">
      <c r="A29" s="16">
        <v>572</v>
      </c>
      <c r="B29" s="25" t="s">
        <v>33</v>
      </c>
      <c r="C29" s="18">
        <v>33.700000000000003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23</v>
      </c>
      <c r="AI29" s="21">
        <v>23</v>
      </c>
      <c r="AJ29" s="22">
        <v>0.6824925816023738</v>
      </c>
    </row>
    <row r="30" spans="1:36" ht="17.25" customHeight="1" x14ac:dyDescent="0.2">
      <c r="A30" s="16">
        <v>592</v>
      </c>
      <c r="B30" s="17" t="s">
        <v>34</v>
      </c>
      <c r="C30" s="18">
        <v>38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35.200000000000003</v>
      </c>
      <c r="AI30" s="21">
        <v>35.200000000000003</v>
      </c>
      <c r="AJ30" s="22">
        <v>0.92631578947368431</v>
      </c>
    </row>
    <row r="31" spans="1:36" ht="17.25" customHeight="1" x14ac:dyDescent="0.2">
      <c r="A31" s="16">
        <v>602</v>
      </c>
      <c r="B31" s="17" t="s">
        <v>35</v>
      </c>
      <c r="C31" s="18">
        <v>31.3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0">
        <v>23.5</v>
      </c>
      <c r="AI31" s="21">
        <v>23.5</v>
      </c>
      <c r="AJ31" s="22">
        <v>0.75079872204472842</v>
      </c>
    </row>
    <row r="32" spans="1:36" ht="17.25" customHeight="1" x14ac:dyDescent="0.2">
      <c r="A32" s="16">
        <v>633</v>
      </c>
      <c r="B32" s="17" t="s">
        <v>36</v>
      </c>
      <c r="C32" s="18">
        <v>30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29.5</v>
      </c>
      <c r="AI32" s="21">
        <v>29.5</v>
      </c>
      <c r="AJ32" s="22">
        <v>0.98333333333333328</v>
      </c>
    </row>
    <row r="33" spans="1:36" ht="17.25" customHeight="1" x14ac:dyDescent="0.2">
      <c r="A33" s="16">
        <v>660</v>
      </c>
      <c r="B33" s="25" t="s">
        <v>37</v>
      </c>
      <c r="C33" s="18">
        <v>35.700000000000003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0">
        <v>31</v>
      </c>
      <c r="AI33" s="21">
        <v>31</v>
      </c>
      <c r="AJ33" s="22">
        <v>0.86834733893557414</v>
      </c>
    </row>
    <row r="34" spans="1:36" ht="17.25" customHeight="1" x14ac:dyDescent="0.2">
      <c r="A34" s="16">
        <v>666</v>
      </c>
      <c r="B34" s="17" t="s">
        <v>38</v>
      </c>
      <c r="C34" s="18">
        <v>22</v>
      </c>
      <c r="D34" s="20">
        <v>0</v>
      </c>
      <c r="E34" s="20">
        <v>0</v>
      </c>
      <c r="F34" s="20">
        <v>0</v>
      </c>
      <c r="G34" s="20">
        <v>0.1</v>
      </c>
      <c r="H34" s="20">
        <v>0</v>
      </c>
      <c r="I34" s="20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0">
        <v>0</v>
      </c>
      <c r="S34" s="20">
        <v>0</v>
      </c>
      <c r="T34" s="20">
        <v>0</v>
      </c>
      <c r="U34" s="20">
        <v>1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0">
        <v>7.4</v>
      </c>
      <c r="AI34" s="21">
        <v>8.5</v>
      </c>
      <c r="AJ34" s="22">
        <v>0.38636363636363635</v>
      </c>
    </row>
    <row r="35" spans="1:36" ht="17.25" customHeight="1" x14ac:dyDescent="0.2">
      <c r="A35" s="16">
        <v>690</v>
      </c>
      <c r="B35" s="17" t="s">
        <v>39</v>
      </c>
      <c r="C35" s="18">
        <v>22.2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0">
        <v>0</v>
      </c>
      <c r="S35" s="20">
        <v>0</v>
      </c>
      <c r="T35" s="20">
        <v>0</v>
      </c>
      <c r="U35" s="20" t="s">
        <v>30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0">
        <v>20.3</v>
      </c>
      <c r="AI35" s="21">
        <v>20.3</v>
      </c>
      <c r="AJ35" s="22">
        <v>0.91441441441441451</v>
      </c>
    </row>
    <row r="36" spans="1:36" ht="17.25" customHeight="1" x14ac:dyDescent="0.2">
      <c r="A36" s="16">
        <v>731</v>
      </c>
      <c r="B36" s="17" t="s">
        <v>40</v>
      </c>
      <c r="C36" s="18">
        <v>19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0">
        <v>23.8</v>
      </c>
      <c r="AI36" s="21">
        <v>23.8</v>
      </c>
      <c r="AJ36" s="22">
        <v>1.2526315789473685</v>
      </c>
    </row>
    <row r="37" spans="1:36" ht="17.25" customHeight="1" x14ac:dyDescent="0.2">
      <c r="A37" s="16">
        <v>782</v>
      </c>
      <c r="B37" s="17" t="s">
        <v>41</v>
      </c>
      <c r="C37" s="18">
        <v>18.899999999999999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0">
        <v>24</v>
      </c>
      <c r="AI37" s="21">
        <v>24</v>
      </c>
      <c r="AJ37" s="22">
        <v>1.26984126984127</v>
      </c>
    </row>
    <row r="38" spans="1:36" ht="17.25" customHeight="1" x14ac:dyDescent="0.2">
      <c r="A38" s="16">
        <v>845</v>
      </c>
      <c r="B38" s="17" t="s">
        <v>42</v>
      </c>
      <c r="C38" s="18">
        <v>22.2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7">
        <v>28.3</v>
      </c>
      <c r="AI38" s="21">
        <v>28.3</v>
      </c>
      <c r="AJ38" s="22">
        <v>1.2747747747747749</v>
      </c>
    </row>
    <row r="39" spans="1:36" ht="17.25" customHeight="1" x14ac:dyDescent="0.2">
      <c r="A39" s="141" t="s">
        <v>43</v>
      </c>
      <c r="B39" s="142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30"/>
      <c r="AJ39" s="31"/>
    </row>
    <row r="40" spans="1:36" ht="17.25" customHeight="1" x14ac:dyDescent="0.2">
      <c r="A40" s="16">
        <v>1002</v>
      </c>
      <c r="B40" s="17" t="s">
        <v>44</v>
      </c>
      <c r="C40" s="18"/>
      <c r="D40" s="20">
        <v>0</v>
      </c>
      <c r="E40" s="20">
        <v>0</v>
      </c>
      <c r="F40" s="20">
        <v>0</v>
      </c>
      <c r="G40" s="20">
        <v>0.6</v>
      </c>
      <c r="H40" s="20">
        <v>0.2</v>
      </c>
      <c r="I40" s="20">
        <v>0</v>
      </c>
      <c r="J40" s="24">
        <v>0</v>
      </c>
      <c r="K40" s="24">
        <v>0</v>
      </c>
      <c r="L40" s="24">
        <v>0.5</v>
      </c>
      <c r="M40" s="24">
        <v>0</v>
      </c>
      <c r="N40" s="24">
        <v>0</v>
      </c>
      <c r="O40" s="24">
        <v>0</v>
      </c>
      <c r="P40" s="24">
        <v>0.1</v>
      </c>
      <c r="Q40" s="24">
        <v>0.1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0.1</v>
      </c>
      <c r="AA40" s="20">
        <v>0.3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32">
        <v>51.8</v>
      </c>
      <c r="AI40" s="21">
        <v>53.699999999999996</v>
      </c>
      <c r="AJ40" s="22"/>
    </row>
    <row r="41" spans="1:36" ht="17.25" customHeight="1" x14ac:dyDescent="0.2">
      <c r="A41" s="16">
        <v>1032</v>
      </c>
      <c r="B41" s="17" t="s">
        <v>45</v>
      </c>
      <c r="C41" s="18"/>
      <c r="D41" s="20">
        <v>0</v>
      </c>
      <c r="E41" s="20">
        <v>0</v>
      </c>
      <c r="F41" s="20">
        <v>0</v>
      </c>
      <c r="G41" s="20">
        <v>0</v>
      </c>
      <c r="H41" s="20">
        <v>0.1</v>
      </c>
      <c r="I41" s="20">
        <v>0.1</v>
      </c>
      <c r="J41" s="24">
        <v>0.1</v>
      </c>
      <c r="K41" s="24">
        <v>0.1</v>
      </c>
      <c r="L41" s="24">
        <v>0.2</v>
      </c>
      <c r="M41" s="24">
        <v>0.3</v>
      </c>
      <c r="N41" s="24">
        <v>0</v>
      </c>
      <c r="O41" s="24">
        <v>0</v>
      </c>
      <c r="P41" s="24">
        <v>0</v>
      </c>
      <c r="Q41" s="24">
        <v>0.2</v>
      </c>
      <c r="R41" s="20">
        <v>0</v>
      </c>
      <c r="S41" s="20">
        <v>0</v>
      </c>
      <c r="T41" s="20">
        <v>0.1</v>
      </c>
      <c r="U41" s="20">
        <v>0.1</v>
      </c>
      <c r="V41" s="20">
        <v>0.2</v>
      </c>
      <c r="W41" s="20">
        <v>0.1</v>
      </c>
      <c r="X41" s="20">
        <v>0.2</v>
      </c>
      <c r="Y41" s="20">
        <v>0.1</v>
      </c>
      <c r="Z41" s="20">
        <v>0.1</v>
      </c>
      <c r="AA41" s="20">
        <v>0.1</v>
      </c>
      <c r="AB41" s="20">
        <v>0</v>
      </c>
      <c r="AC41" s="20">
        <v>0</v>
      </c>
      <c r="AD41" s="20">
        <v>0</v>
      </c>
      <c r="AE41" s="20">
        <v>0</v>
      </c>
      <c r="AF41" s="20">
        <v>0.1</v>
      </c>
      <c r="AG41" s="20">
        <v>0.1</v>
      </c>
      <c r="AH41" s="20">
        <v>27.5</v>
      </c>
      <c r="AI41" s="21">
        <v>29.8</v>
      </c>
      <c r="AJ41" s="22"/>
    </row>
    <row r="42" spans="1:36" ht="17.25" customHeight="1" x14ac:dyDescent="0.2">
      <c r="A42" s="16">
        <v>1039</v>
      </c>
      <c r="B42" s="17" t="s">
        <v>46</v>
      </c>
      <c r="C42" s="18"/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16.399999999999999</v>
      </c>
      <c r="AI42" s="21">
        <v>16.399999999999999</v>
      </c>
      <c r="AJ42" s="22"/>
    </row>
    <row r="43" spans="1:36" ht="17.25" customHeight="1" x14ac:dyDescent="0.2">
      <c r="A43" s="16">
        <v>1041</v>
      </c>
      <c r="B43" s="17" t="s">
        <v>8</v>
      </c>
      <c r="C43" s="18"/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19.2</v>
      </c>
      <c r="AI43" s="21">
        <v>19.2</v>
      </c>
      <c r="AJ43" s="22"/>
    </row>
    <row r="44" spans="1:36" ht="17.25" hidden="1" customHeight="1" x14ac:dyDescent="0.2">
      <c r="A44" s="16">
        <v>1094</v>
      </c>
      <c r="B44" s="33" t="s">
        <v>47</v>
      </c>
      <c r="C44" s="18"/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0">
        <v>0</v>
      </c>
      <c r="S44" s="20">
        <v>0</v>
      </c>
      <c r="T44" s="20">
        <v>0</v>
      </c>
      <c r="U44" s="20">
        <v>0</v>
      </c>
      <c r="V44" s="20"/>
      <c r="W44" s="20"/>
      <c r="X44" s="20"/>
      <c r="Y44" s="20"/>
      <c r="Z44" s="20"/>
      <c r="AA44" s="20"/>
      <c r="AB44" s="20"/>
      <c r="AC44" s="20">
        <v>0</v>
      </c>
      <c r="AD44" s="20"/>
      <c r="AE44" s="20"/>
      <c r="AF44" s="20"/>
      <c r="AG44" s="20"/>
      <c r="AH44" s="20"/>
      <c r="AI44" s="21">
        <v>0</v>
      </c>
      <c r="AJ44" s="22"/>
    </row>
    <row r="45" spans="1:36" ht="17.25" customHeight="1" x14ac:dyDescent="0.2">
      <c r="A45" s="16">
        <v>1089</v>
      </c>
      <c r="B45" s="17" t="s">
        <v>48</v>
      </c>
      <c r="C45" s="18"/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4">
        <v>0</v>
      </c>
      <c r="K45" s="24">
        <v>0</v>
      </c>
      <c r="L45" s="24">
        <v>0.2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0">
        <v>0.2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23.4</v>
      </c>
      <c r="AI45" s="21">
        <v>23.799999999999997</v>
      </c>
      <c r="AJ45" s="22"/>
    </row>
    <row r="46" spans="1:36" ht="17.25" customHeight="1" x14ac:dyDescent="0.2">
      <c r="A46" s="16">
        <v>1105</v>
      </c>
      <c r="B46" s="17" t="s">
        <v>13</v>
      </c>
      <c r="C46" s="18"/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43</v>
      </c>
      <c r="AI46" s="21">
        <v>43</v>
      </c>
      <c r="AJ46" s="22"/>
    </row>
    <row r="47" spans="1:36" ht="17.25" customHeight="1" x14ac:dyDescent="0.2">
      <c r="A47" s="16">
        <v>1112</v>
      </c>
      <c r="B47" s="17" t="s">
        <v>49</v>
      </c>
      <c r="C47" s="18"/>
      <c r="D47" s="143" t="s">
        <v>50</v>
      </c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5"/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0">
        <v>9.4</v>
      </c>
      <c r="AI47" s="21">
        <v>9.4</v>
      </c>
      <c r="AJ47" s="22"/>
    </row>
    <row r="48" spans="1:36" ht="17.25" customHeight="1" x14ac:dyDescent="0.2">
      <c r="A48" s="34">
        <v>1151</v>
      </c>
      <c r="B48" s="17" t="s">
        <v>51</v>
      </c>
      <c r="C48" s="18"/>
      <c r="D48" s="20">
        <v>0</v>
      </c>
      <c r="E48" s="20">
        <v>0</v>
      </c>
      <c r="F48" s="20">
        <v>0</v>
      </c>
      <c r="G48" s="20">
        <v>0.2</v>
      </c>
      <c r="H48" s="20">
        <v>0</v>
      </c>
      <c r="I48" s="20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0.6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32">
        <v>7</v>
      </c>
      <c r="AI48" s="21">
        <v>7.8</v>
      </c>
      <c r="AJ48" s="22"/>
    </row>
    <row r="49" spans="1:36" ht="17.25" customHeight="1" x14ac:dyDescent="0.2">
      <c r="A49" s="16">
        <v>1160</v>
      </c>
      <c r="B49" s="17" t="s">
        <v>52</v>
      </c>
      <c r="C49" s="18"/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4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5.8</v>
      </c>
      <c r="AI49" s="21">
        <v>5.8</v>
      </c>
      <c r="AJ49" s="22"/>
    </row>
    <row r="50" spans="1:36" ht="17.25" customHeight="1" x14ac:dyDescent="0.2">
      <c r="A50" s="16">
        <v>1187</v>
      </c>
      <c r="B50" s="17" t="s">
        <v>53</v>
      </c>
      <c r="C50" s="18"/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4">
        <v>0</v>
      </c>
      <c r="K50" s="24">
        <v>0</v>
      </c>
      <c r="L50" s="24">
        <v>0</v>
      </c>
      <c r="M50" s="24">
        <v>0.1</v>
      </c>
      <c r="N50" s="24">
        <v>0</v>
      </c>
      <c r="O50" s="24">
        <v>0</v>
      </c>
      <c r="P50" s="24">
        <v>0</v>
      </c>
      <c r="Q50" s="24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6.2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5.3</v>
      </c>
      <c r="AI50" s="21">
        <v>11.6</v>
      </c>
      <c r="AJ50" s="22"/>
    </row>
    <row r="51" spans="1:36" ht="17.25" customHeight="1" x14ac:dyDescent="0.2">
      <c r="A51" s="34">
        <v>1195</v>
      </c>
      <c r="B51" s="17" t="s">
        <v>54</v>
      </c>
      <c r="C51" s="18"/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0">
        <v>0</v>
      </c>
      <c r="S51" s="20">
        <v>0</v>
      </c>
      <c r="T51" s="20">
        <v>0</v>
      </c>
      <c r="U51" s="20">
        <v>0.2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32" t="s">
        <v>50</v>
      </c>
      <c r="AI51" s="21">
        <v>0.2</v>
      </c>
      <c r="AJ51" s="22"/>
    </row>
    <row r="52" spans="1:36" ht="17.25" customHeight="1" x14ac:dyDescent="0.2">
      <c r="A52" s="16">
        <v>1203</v>
      </c>
      <c r="B52" s="17" t="s">
        <v>55</v>
      </c>
      <c r="C52" s="18"/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12.2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21.9</v>
      </c>
      <c r="AI52" s="21">
        <v>34.099999999999994</v>
      </c>
      <c r="AJ52" s="22"/>
    </row>
    <row r="53" spans="1:36" ht="17.25" customHeight="1" x14ac:dyDescent="0.2">
      <c r="A53" s="16">
        <v>1211</v>
      </c>
      <c r="B53" s="17" t="s">
        <v>56</v>
      </c>
      <c r="C53" s="18"/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21.8</v>
      </c>
      <c r="AI53" s="21">
        <v>21.8</v>
      </c>
      <c r="AJ53" s="22"/>
    </row>
    <row r="54" spans="1:36" ht="17.25" customHeight="1" x14ac:dyDescent="0.2">
      <c r="A54" s="16">
        <v>1225</v>
      </c>
      <c r="B54" s="17" t="s">
        <v>19</v>
      </c>
      <c r="C54" s="18"/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0.4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34.799999999999997</v>
      </c>
      <c r="AI54" s="21">
        <v>35.199999999999996</v>
      </c>
      <c r="AJ54" s="22"/>
    </row>
    <row r="55" spans="1:36" ht="17.25" customHeight="1" x14ac:dyDescent="0.2">
      <c r="A55" s="16">
        <v>1270</v>
      </c>
      <c r="B55" s="17" t="s">
        <v>57</v>
      </c>
      <c r="C55" s="18"/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9.8000000000000007</v>
      </c>
      <c r="AB55" s="20">
        <v>0</v>
      </c>
      <c r="AC55" s="20">
        <v>0</v>
      </c>
      <c r="AD55" s="20">
        <v>0</v>
      </c>
      <c r="AE55" s="20">
        <v>0</v>
      </c>
      <c r="AF55" s="20">
        <v>0</v>
      </c>
      <c r="AG55" s="20">
        <v>0</v>
      </c>
      <c r="AH55" s="20">
        <v>33.6</v>
      </c>
      <c r="AI55" s="21">
        <v>43.400000000000006</v>
      </c>
      <c r="AJ55" s="22"/>
    </row>
    <row r="56" spans="1:36" ht="17.25" customHeight="1" x14ac:dyDescent="0.2">
      <c r="A56" s="16">
        <v>1313</v>
      </c>
      <c r="B56" s="17" t="s">
        <v>21</v>
      </c>
      <c r="C56" s="18"/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5.6</v>
      </c>
      <c r="AI56" s="21">
        <v>5.6</v>
      </c>
      <c r="AJ56" s="22"/>
    </row>
    <row r="57" spans="1:36" ht="17.25" customHeight="1" x14ac:dyDescent="0.2">
      <c r="A57" s="16">
        <v>1320</v>
      </c>
      <c r="B57" s="17" t="s">
        <v>22</v>
      </c>
      <c r="C57" s="18"/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2.2000000000000002</v>
      </c>
      <c r="AB57" s="20">
        <v>0.2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34.700000000000003</v>
      </c>
      <c r="AI57" s="21">
        <v>37.1</v>
      </c>
      <c r="AJ57" s="22"/>
    </row>
    <row r="58" spans="1:36" ht="17.25" customHeight="1" x14ac:dyDescent="0.2">
      <c r="A58" s="16">
        <v>1377</v>
      </c>
      <c r="B58" s="17" t="s">
        <v>58</v>
      </c>
      <c r="C58" s="18"/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0.8</v>
      </c>
      <c r="P58" s="24">
        <v>0</v>
      </c>
      <c r="Q58" s="24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7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40.4</v>
      </c>
      <c r="AI58" s="21">
        <v>48.199999999999996</v>
      </c>
      <c r="AJ58" s="22"/>
    </row>
    <row r="59" spans="1:36" ht="17.25" customHeight="1" x14ac:dyDescent="0.2">
      <c r="A59" s="16">
        <v>1388</v>
      </c>
      <c r="B59" s="17" t="s">
        <v>59</v>
      </c>
      <c r="C59" s="18"/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6.2</v>
      </c>
      <c r="AI59" s="21">
        <v>6.2</v>
      </c>
      <c r="AJ59" s="22"/>
    </row>
    <row r="60" spans="1:36" ht="17.25" customHeight="1" x14ac:dyDescent="0.2">
      <c r="A60" s="16">
        <v>1389</v>
      </c>
      <c r="B60" s="17" t="s">
        <v>60</v>
      </c>
      <c r="C60" s="18"/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4.3</v>
      </c>
      <c r="AI60" s="21">
        <v>4.3</v>
      </c>
      <c r="AJ60" s="22"/>
    </row>
    <row r="61" spans="1:36" ht="17.25" customHeight="1" x14ac:dyDescent="0.2">
      <c r="A61" s="16">
        <v>1401</v>
      </c>
      <c r="B61" s="17" t="s">
        <v>61</v>
      </c>
      <c r="C61" s="18"/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33.799999999999997</v>
      </c>
      <c r="AI61" s="21">
        <v>33.799999999999997</v>
      </c>
      <c r="AJ61" s="22"/>
    </row>
    <row r="62" spans="1:36" ht="17.25" customHeight="1" x14ac:dyDescent="0.2">
      <c r="A62" s="16">
        <v>1415</v>
      </c>
      <c r="B62" s="17" t="s">
        <v>62</v>
      </c>
      <c r="C62" s="18"/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4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20">
        <v>11.4</v>
      </c>
      <c r="AI62" s="21">
        <v>11.4</v>
      </c>
      <c r="AJ62" s="22"/>
    </row>
    <row r="63" spans="1:36" ht="17.25" customHeight="1" x14ac:dyDescent="0.2">
      <c r="A63" s="34">
        <v>1425</v>
      </c>
      <c r="B63" s="17" t="s">
        <v>63</v>
      </c>
      <c r="C63" s="18"/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0.2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4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16.2</v>
      </c>
      <c r="AI63" s="21">
        <v>16.399999999999999</v>
      </c>
      <c r="AJ63" s="22"/>
    </row>
    <row r="64" spans="1:36" ht="17.25" customHeight="1" x14ac:dyDescent="0.2">
      <c r="A64" s="16">
        <v>1466</v>
      </c>
      <c r="B64" s="17" t="s">
        <v>64</v>
      </c>
      <c r="C64" s="18"/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48</v>
      </c>
      <c r="AI64" s="21">
        <v>48</v>
      </c>
      <c r="AJ64" s="22"/>
    </row>
    <row r="65" spans="1:36" ht="17.25" customHeight="1" x14ac:dyDescent="0.2">
      <c r="A65" s="16">
        <v>1469</v>
      </c>
      <c r="B65" s="17" t="s">
        <v>65</v>
      </c>
      <c r="C65" s="18"/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4">
        <v>0</v>
      </c>
      <c r="K65" s="24">
        <v>0</v>
      </c>
      <c r="L65" s="24">
        <v>0.2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0">
        <v>0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11.3</v>
      </c>
      <c r="AB65" s="20">
        <v>0</v>
      </c>
      <c r="AC65" s="20">
        <v>0</v>
      </c>
      <c r="AD65" s="20">
        <v>0.1</v>
      </c>
      <c r="AE65" s="20">
        <v>0</v>
      </c>
      <c r="AF65" s="20">
        <v>0</v>
      </c>
      <c r="AG65" s="20">
        <v>0</v>
      </c>
      <c r="AH65" s="20">
        <v>34.9</v>
      </c>
      <c r="AI65" s="21">
        <v>46.5</v>
      </c>
      <c r="AJ65" s="22"/>
    </row>
    <row r="66" spans="1:36" ht="17.25" customHeight="1" x14ac:dyDescent="0.2">
      <c r="A66" s="16">
        <v>1505</v>
      </c>
      <c r="B66" s="17" t="s">
        <v>66</v>
      </c>
      <c r="C66" s="18"/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0">
        <v>0</v>
      </c>
      <c r="S66" s="20">
        <v>0</v>
      </c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24">
        <v>7.2</v>
      </c>
      <c r="AI66" s="21">
        <v>7.2</v>
      </c>
      <c r="AJ66" s="22"/>
    </row>
    <row r="67" spans="1:36" ht="17.25" customHeight="1" x14ac:dyDescent="0.2">
      <c r="A67" s="16">
        <v>1559</v>
      </c>
      <c r="B67" s="17" t="s">
        <v>67</v>
      </c>
      <c r="C67" s="18"/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17.8</v>
      </c>
      <c r="AI67" s="21">
        <v>17.8</v>
      </c>
      <c r="AJ67" s="22"/>
    </row>
    <row r="68" spans="1:36" ht="17.25" customHeight="1" x14ac:dyDescent="0.2">
      <c r="A68" s="16">
        <v>1572</v>
      </c>
      <c r="B68" s="17" t="s">
        <v>33</v>
      </c>
      <c r="C68" s="18"/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0">
        <v>0</v>
      </c>
      <c r="S68" s="20">
        <v>0</v>
      </c>
      <c r="T68" s="20">
        <v>0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  <c r="AH68" s="20">
        <v>18</v>
      </c>
      <c r="AI68" s="21">
        <v>18</v>
      </c>
      <c r="AJ68" s="22"/>
    </row>
    <row r="69" spans="1:36" ht="17.25" customHeight="1" x14ac:dyDescent="0.2">
      <c r="A69" s="16">
        <v>1592</v>
      </c>
      <c r="B69" s="17" t="s">
        <v>68</v>
      </c>
      <c r="C69" s="18"/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0">
        <v>0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4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33.6</v>
      </c>
      <c r="AI69" s="21">
        <v>33.6</v>
      </c>
      <c r="AJ69" s="22"/>
    </row>
    <row r="70" spans="1:36" ht="17.25" customHeight="1" x14ac:dyDescent="0.2">
      <c r="A70" s="16">
        <v>1597</v>
      </c>
      <c r="B70" s="17" t="s">
        <v>69</v>
      </c>
      <c r="C70" s="18"/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0">
        <v>0</v>
      </c>
      <c r="S70" s="20">
        <v>0</v>
      </c>
      <c r="T70" s="20">
        <v>0</v>
      </c>
      <c r="U70" s="20">
        <v>0</v>
      </c>
      <c r="V70" s="24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  <c r="AH70" s="24">
        <v>22.4</v>
      </c>
      <c r="AI70" s="21">
        <v>22.4</v>
      </c>
      <c r="AJ70" s="22"/>
    </row>
    <row r="71" spans="1:36" ht="17.25" customHeight="1" x14ac:dyDescent="0.2">
      <c r="A71" s="16">
        <v>1630</v>
      </c>
      <c r="B71" s="17" t="s">
        <v>70</v>
      </c>
      <c r="C71" s="18"/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0">
        <v>0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0">
        <v>0</v>
      </c>
      <c r="AC71" s="20">
        <v>0</v>
      </c>
      <c r="AD71" s="20">
        <v>0.1</v>
      </c>
      <c r="AE71" s="20">
        <v>0</v>
      </c>
      <c r="AF71" s="20">
        <v>0</v>
      </c>
      <c r="AG71" s="20">
        <v>0</v>
      </c>
      <c r="AH71" s="20">
        <v>9.6999999999999993</v>
      </c>
      <c r="AI71" s="21">
        <v>9.7999999999999989</v>
      </c>
      <c r="AJ71" s="22"/>
    </row>
    <row r="72" spans="1:36" ht="17.25" customHeight="1" x14ac:dyDescent="0.2">
      <c r="A72" s="16">
        <v>1632</v>
      </c>
      <c r="B72" s="17" t="s">
        <v>71</v>
      </c>
      <c r="C72" s="18"/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0">
        <v>0</v>
      </c>
      <c r="S72" s="20">
        <v>0</v>
      </c>
      <c r="T72" s="20">
        <v>0</v>
      </c>
      <c r="U72" s="20">
        <v>0.3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32">
        <v>1</v>
      </c>
      <c r="AI72" s="21">
        <v>1.3</v>
      </c>
      <c r="AJ72" s="22"/>
    </row>
    <row r="73" spans="1:36" ht="17.25" customHeight="1" x14ac:dyDescent="0.2">
      <c r="A73" s="16">
        <v>1640</v>
      </c>
      <c r="B73" s="17" t="s">
        <v>72</v>
      </c>
      <c r="C73" s="18"/>
      <c r="D73" s="20">
        <v>0</v>
      </c>
      <c r="E73" s="20">
        <v>0</v>
      </c>
      <c r="F73" s="20">
        <v>0</v>
      </c>
      <c r="G73" s="20">
        <v>0.2</v>
      </c>
      <c r="H73" s="20">
        <v>0</v>
      </c>
      <c r="I73" s="20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0">
        <v>0</v>
      </c>
      <c r="S73" s="20">
        <v>0</v>
      </c>
      <c r="T73" s="20">
        <v>0</v>
      </c>
      <c r="U73" s="20">
        <v>0.2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20">
        <v>0</v>
      </c>
      <c r="AE73" s="20">
        <v>0</v>
      </c>
      <c r="AF73" s="20">
        <v>0</v>
      </c>
      <c r="AG73" s="20">
        <v>0</v>
      </c>
      <c r="AH73" s="20">
        <v>2.6</v>
      </c>
      <c r="AI73" s="21">
        <v>3</v>
      </c>
      <c r="AJ73" s="22"/>
    </row>
    <row r="74" spans="1:36" ht="17.25" customHeight="1" x14ac:dyDescent="0.2">
      <c r="A74" s="16">
        <v>1666</v>
      </c>
      <c r="B74" s="17" t="s">
        <v>73</v>
      </c>
      <c r="C74" s="18"/>
      <c r="D74" s="20">
        <v>0</v>
      </c>
      <c r="E74" s="20">
        <v>0</v>
      </c>
      <c r="F74" s="20">
        <v>0</v>
      </c>
      <c r="G74" s="20">
        <v>0.1</v>
      </c>
      <c r="H74" s="20">
        <v>0</v>
      </c>
      <c r="I74" s="20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0">
        <v>0</v>
      </c>
      <c r="S74" s="20">
        <v>0</v>
      </c>
      <c r="T74" s="20">
        <v>0</v>
      </c>
      <c r="U74" s="20">
        <v>1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5.6</v>
      </c>
      <c r="AI74" s="21">
        <v>6.6999999999999993</v>
      </c>
      <c r="AJ74" s="22"/>
    </row>
    <row r="75" spans="1:36" ht="26.25" customHeight="1" x14ac:dyDescent="0.2">
      <c r="A75" s="16">
        <v>1668</v>
      </c>
      <c r="B75" s="17" t="s">
        <v>74</v>
      </c>
      <c r="C75" s="18"/>
      <c r="D75" s="20">
        <v>0</v>
      </c>
      <c r="E75" s="20">
        <v>0</v>
      </c>
      <c r="F75" s="20">
        <v>0</v>
      </c>
      <c r="G75" s="20">
        <v>0.1</v>
      </c>
      <c r="H75" s="20">
        <v>0</v>
      </c>
      <c r="I75" s="20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0">
        <v>0</v>
      </c>
      <c r="S75" s="20">
        <v>0</v>
      </c>
      <c r="T75" s="20">
        <v>0</v>
      </c>
      <c r="U75" s="20">
        <v>0.7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>
        <v>0</v>
      </c>
      <c r="AG75" s="20">
        <v>0</v>
      </c>
      <c r="AH75" s="20">
        <v>6.4</v>
      </c>
      <c r="AI75" s="21">
        <v>7.2</v>
      </c>
      <c r="AJ75" s="22"/>
    </row>
    <row r="76" spans="1:36" ht="25.5" customHeight="1" x14ac:dyDescent="0.2">
      <c r="A76" s="16">
        <v>1674</v>
      </c>
      <c r="B76" s="17" t="s">
        <v>75</v>
      </c>
      <c r="C76" s="18"/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4">
        <v>0</v>
      </c>
      <c r="K76" s="24">
        <v>0</v>
      </c>
      <c r="L76" s="24">
        <v>0</v>
      </c>
      <c r="M76" s="24">
        <v>0.1</v>
      </c>
      <c r="N76" s="24">
        <v>0.1</v>
      </c>
      <c r="O76" s="24">
        <v>0</v>
      </c>
      <c r="P76" s="24">
        <v>0</v>
      </c>
      <c r="Q76" s="24">
        <v>0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  <c r="AC76" s="20">
        <v>0</v>
      </c>
      <c r="AD76" s="20">
        <v>0</v>
      </c>
      <c r="AE76" s="20">
        <v>0.1</v>
      </c>
      <c r="AF76" s="20">
        <v>0</v>
      </c>
      <c r="AG76" s="20">
        <v>0</v>
      </c>
      <c r="AH76" s="20">
        <v>30.3</v>
      </c>
      <c r="AI76" s="21">
        <v>30.6</v>
      </c>
      <c r="AJ76" s="22"/>
    </row>
    <row r="77" spans="1:36" ht="17.25" customHeight="1" x14ac:dyDescent="0.2">
      <c r="A77" s="16">
        <v>1686</v>
      </c>
      <c r="B77" s="17" t="s">
        <v>76</v>
      </c>
      <c r="C77" s="18"/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0">
        <v>0</v>
      </c>
      <c r="S77" s="20">
        <v>0</v>
      </c>
      <c r="T77" s="20">
        <v>0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20">
        <v>0</v>
      </c>
      <c r="AA77" s="20">
        <v>0</v>
      </c>
      <c r="AB77" s="20">
        <v>0</v>
      </c>
      <c r="AC77" s="20">
        <v>0</v>
      </c>
      <c r="AD77" s="20">
        <v>0</v>
      </c>
      <c r="AE77" s="20">
        <v>0</v>
      </c>
      <c r="AF77" s="20">
        <v>0</v>
      </c>
      <c r="AG77" s="20">
        <v>0</v>
      </c>
      <c r="AH77" s="20">
        <v>21.8</v>
      </c>
      <c r="AI77" s="21">
        <v>21.8</v>
      </c>
      <c r="AJ77" s="22"/>
    </row>
    <row r="78" spans="1:36" ht="17.25" customHeight="1" x14ac:dyDescent="0.2">
      <c r="A78" s="16">
        <v>1690</v>
      </c>
      <c r="B78" s="17" t="s">
        <v>39</v>
      </c>
      <c r="C78" s="18"/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20">
        <v>0</v>
      </c>
      <c r="AA78" s="24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0</v>
      </c>
      <c r="AG78" s="20">
        <v>0</v>
      </c>
      <c r="AH78" s="20">
        <v>17.2</v>
      </c>
      <c r="AI78" s="21">
        <v>17.2</v>
      </c>
      <c r="AJ78" s="22"/>
    </row>
    <row r="79" spans="1:36" ht="17.25" customHeight="1" x14ac:dyDescent="0.2">
      <c r="A79" s="16">
        <v>1800</v>
      </c>
      <c r="B79" s="17" t="s">
        <v>77</v>
      </c>
      <c r="C79" s="18"/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0">
        <v>0</v>
      </c>
      <c r="S79" s="20">
        <v>0</v>
      </c>
      <c r="T79" s="20">
        <v>0</v>
      </c>
      <c r="U79" s="20">
        <v>0</v>
      </c>
      <c r="V79" s="20">
        <v>0</v>
      </c>
      <c r="W79" s="20">
        <v>0</v>
      </c>
      <c r="X79" s="20">
        <v>0</v>
      </c>
      <c r="Y79" s="20">
        <v>0</v>
      </c>
      <c r="Z79" s="20">
        <v>0</v>
      </c>
      <c r="AA79" s="24">
        <v>0</v>
      </c>
      <c r="AB79" s="20">
        <v>0</v>
      </c>
      <c r="AC79" s="20">
        <v>0</v>
      </c>
      <c r="AD79" s="20">
        <v>0</v>
      </c>
      <c r="AE79" s="20">
        <v>0</v>
      </c>
      <c r="AF79" s="20">
        <v>0</v>
      </c>
      <c r="AG79" s="20">
        <v>0</v>
      </c>
      <c r="AH79" s="20">
        <v>25</v>
      </c>
      <c r="AI79" s="21">
        <v>25</v>
      </c>
      <c r="AJ79" s="22"/>
    </row>
    <row r="80" spans="1:36" ht="17.25" customHeight="1" x14ac:dyDescent="0.2">
      <c r="A80" s="16">
        <v>1810</v>
      </c>
      <c r="B80" s="17" t="s">
        <v>78</v>
      </c>
      <c r="C80" s="18"/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0">
        <v>0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0</v>
      </c>
      <c r="AD80" s="20">
        <v>0</v>
      </c>
      <c r="AE80" s="20">
        <v>0</v>
      </c>
      <c r="AF80" s="20">
        <v>0</v>
      </c>
      <c r="AG80" s="20">
        <v>0</v>
      </c>
      <c r="AH80" s="32">
        <v>48.7</v>
      </c>
      <c r="AI80" s="21">
        <v>48.7</v>
      </c>
      <c r="AJ80" s="22"/>
    </row>
    <row r="81" spans="1:36" ht="17.25" customHeight="1" x14ac:dyDescent="0.2">
      <c r="A81" s="16">
        <v>1889</v>
      </c>
      <c r="B81" s="17" t="s">
        <v>79</v>
      </c>
      <c r="C81" s="18"/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  <c r="AH81" s="32" t="s">
        <v>50</v>
      </c>
      <c r="AI81" s="21">
        <v>0</v>
      </c>
      <c r="AJ81" s="22"/>
    </row>
    <row r="82" spans="1:36" ht="15.75" customHeight="1" x14ac:dyDescent="0.2">
      <c r="A82" s="59"/>
      <c r="B82" s="60" t="s">
        <v>80</v>
      </c>
      <c r="C82" s="61">
        <v>32.700000000000003</v>
      </c>
      <c r="D82" s="35">
        <v>0</v>
      </c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0</v>
      </c>
      <c r="W82" s="35">
        <v>0</v>
      </c>
      <c r="X82" s="35">
        <v>0</v>
      </c>
      <c r="Y82" s="35">
        <v>0</v>
      </c>
      <c r="Z82" s="35">
        <v>0</v>
      </c>
      <c r="AA82" s="35">
        <v>1.2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21.8</v>
      </c>
      <c r="AI82" s="13">
        <v>23.5</v>
      </c>
      <c r="AJ82" s="36">
        <v>0.71865443425076447</v>
      </c>
    </row>
    <row r="83" spans="1:36" s="37" customFormat="1" ht="12.75" customHeight="1" x14ac:dyDescent="0.2">
      <c r="B83" s="38"/>
      <c r="C83" s="39"/>
      <c r="E83" s="40"/>
      <c r="F83" s="40"/>
      <c r="G83" s="41"/>
      <c r="H83" s="40" t="s">
        <v>81</v>
      </c>
      <c r="I83" s="42"/>
      <c r="K83" s="43"/>
      <c r="L83" s="40" t="s">
        <v>82</v>
      </c>
      <c r="M83" s="42"/>
      <c r="N83" s="42"/>
      <c r="O83" s="42"/>
      <c r="P83" s="40" t="s">
        <v>83</v>
      </c>
      <c r="Q83" s="42"/>
      <c r="R83" s="42"/>
      <c r="S83" s="42"/>
      <c r="T83" s="42"/>
      <c r="U83" s="42" t="s">
        <v>84</v>
      </c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</row>
    <row r="84" spans="1:36" x14ac:dyDescent="0.2">
      <c r="AI84" s="44"/>
      <c r="AJ84" s="45"/>
    </row>
    <row r="85" spans="1:36" x14ac:dyDescent="0.2">
      <c r="AI85" s="44"/>
      <c r="AJ85" s="45"/>
    </row>
    <row r="86" spans="1:36" s="52" customFormat="1" ht="11.25" hidden="1" customHeight="1" outlineLevel="1" x14ac:dyDescent="0.25">
      <c r="A86" s="46"/>
      <c r="B86" s="47" t="s">
        <v>85</v>
      </c>
      <c r="C86" s="48" t="s">
        <v>86</v>
      </c>
      <c r="D86" s="49">
        <v>0</v>
      </c>
      <c r="E86" s="49">
        <v>0</v>
      </c>
      <c r="F86" s="49">
        <v>0</v>
      </c>
      <c r="G86" s="49">
        <v>0.02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0.2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  <c r="AG86" s="49">
        <v>0</v>
      </c>
      <c r="AH86" s="49">
        <v>17.580000000000002</v>
      </c>
      <c r="AI86" s="50"/>
      <c r="AJ86" s="51"/>
    </row>
    <row r="87" spans="1:36" ht="11.25" hidden="1" customHeight="1" outlineLevel="1" x14ac:dyDescent="0.2">
      <c r="C87" s="6" t="s">
        <v>87</v>
      </c>
      <c r="D87" s="49" t="e">
        <v>#REF!</v>
      </c>
      <c r="E87" s="49" t="e">
        <v>#REF!</v>
      </c>
      <c r="F87" s="49" t="e">
        <v>#REF!</v>
      </c>
      <c r="G87" s="49" t="e">
        <v>#REF!</v>
      </c>
      <c r="H87" s="49" t="e">
        <v>#REF!</v>
      </c>
      <c r="I87" s="49" t="e">
        <v>#REF!</v>
      </c>
      <c r="J87" s="49" t="e">
        <v>#REF!</v>
      </c>
      <c r="K87" s="49" t="e">
        <v>#REF!</v>
      </c>
      <c r="L87" s="49" t="e">
        <v>#REF!</v>
      </c>
      <c r="M87" s="49" t="e">
        <v>#REF!</v>
      </c>
      <c r="N87" s="49" t="e">
        <v>#REF!</v>
      </c>
      <c r="O87" s="49" t="e">
        <v>#REF!</v>
      </c>
      <c r="P87" s="49" t="e">
        <v>#REF!</v>
      </c>
      <c r="Q87" s="49" t="e">
        <v>#REF!</v>
      </c>
      <c r="R87" s="49" t="e">
        <v>#REF!</v>
      </c>
      <c r="S87" s="49" t="e">
        <v>#REF!</v>
      </c>
      <c r="T87" s="49" t="e">
        <v>#REF!</v>
      </c>
      <c r="U87" s="49" t="e">
        <v>#REF!</v>
      </c>
      <c r="V87" s="49" t="e">
        <v>#REF!</v>
      </c>
      <c r="W87" s="49" t="e">
        <v>#REF!</v>
      </c>
      <c r="X87" s="49" t="e">
        <v>#REF!</v>
      </c>
      <c r="Y87" s="49" t="e">
        <v>#REF!</v>
      </c>
      <c r="Z87" s="49" t="e">
        <v>#REF!</v>
      </c>
      <c r="AA87" s="49" t="e">
        <v>#REF!</v>
      </c>
      <c r="AB87" s="49" t="e">
        <v>#REF!</v>
      </c>
      <c r="AC87" s="49" t="e">
        <v>#REF!</v>
      </c>
      <c r="AD87" s="49" t="e">
        <v>#REF!</v>
      </c>
      <c r="AE87" s="49" t="e">
        <v>#REF!</v>
      </c>
      <c r="AF87" s="49" t="e">
        <v>#REF!</v>
      </c>
      <c r="AG87" s="49" t="e">
        <v>#REF!</v>
      </c>
      <c r="AH87" s="49" t="e">
        <v>#REF!</v>
      </c>
      <c r="AI87" s="44"/>
      <c r="AJ87" s="45"/>
    </row>
    <row r="88" spans="1:36" ht="11.25" hidden="1" customHeight="1" outlineLevel="1" x14ac:dyDescent="0.2">
      <c r="C88" s="6" t="s">
        <v>88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1.4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  <c r="AG88" s="49">
        <v>0</v>
      </c>
      <c r="AH88" s="49">
        <v>25.2</v>
      </c>
      <c r="AI88" s="44"/>
      <c r="AJ88" s="45"/>
    </row>
    <row r="89" spans="1:36" ht="11.25" hidden="1" customHeight="1" outlineLevel="1" x14ac:dyDescent="0.2">
      <c r="C89" s="6" t="s">
        <v>89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0.3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  <c r="AG89" s="49">
        <v>0</v>
      </c>
      <c r="AH89" s="49">
        <v>16.149999999999999</v>
      </c>
      <c r="AI89" s="44"/>
      <c r="AJ89" s="45"/>
    </row>
    <row r="90" spans="1:36" ht="11.25" hidden="1" customHeight="1" outlineLevel="1" x14ac:dyDescent="0.2">
      <c r="C90" s="6" t="s">
        <v>90</v>
      </c>
      <c r="D90" s="49" t="e">
        <v>#REF!</v>
      </c>
      <c r="E90" s="49" t="e">
        <v>#REF!</v>
      </c>
      <c r="F90" s="49" t="e">
        <v>#REF!</v>
      </c>
      <c r="G90" s="49" t="e">
        <v>#REF!</v>
      </c>
      <c r="H90" s="49" t="e">
        <v>#REF!</v>
      </c>
      <c r="I90" s="49" t="e">
        <v>#REF!</v>
      </c>
      <c r="J90" s="49" t="e">
        <v>#REF!</v>
      </c>
      <c r="K90" s="49" t="e">
        <v>#REF!</v>
      </c>
      <c r="L90" s="49" t="e">
        <v>#REF!</v>
      </c>
      <c r="M90" s="49" t="e">
        <v>#REF!</v>
      </c>
      <c r="N90" s="49" t="e">
        <v>#REF!</v>
      </c>
      <c r="O90" s="49" t="e">
        <v>#REF!</v>
      </c>
      <c r="P90" s="49" t="e">
        <v>#REF!</v>
      </c>
      <c r="Q90" s="49" t="e">
        <v>#REF!</v>
      </c>
      <c r="R90" s="49" t="e">
        <v>#REF!</v>
      </c>
      <c r="S90" s="49" t="e">
        <v>#REF!</v>
      </c>
      <c r="T90" s="49" t="e">
        <v>#REF!</v>
      </c>
      <c r="U90" s="49" t="e">
        <v>#REF!</v>
      </c>
      <c r="V90" s="49" t="e">
        <v>#REF!</v>
      </c>
      <c r="W90" s="49" t="e">
        <v>#REF!</v>
      </c>
      <c r="X90" s="49" t="e">
        <v>#REF!</v>
      </c>
      <c r="Y90" s="49" t="e">
        <v>#REF!</v>
      </c>
      <c r="Z90" s="49" t="e">
        <v>#REF!</v>
      </c>
      <c r="AA90" s="49" t="e">
        <v>#REF!</v>
      </c>
      <c r="AB90" s="49" t="e">
        <v>#REF!</v>
      </c>
      <c r="AC90" s="49" t="e">
        <v>#REF!</v>
      </c>
      <c r="AD90" s="49" t="e">
        <v>#REF!</v>
      </c>
      <c r="AE90" s="49" t="e">
        <v>#REF!</v>
      </c>
      <c r="AF90" s="49" t="e">
        <v>#REF!</v>
      </c>
      <c r="AG90" s="49" t="e">
        <v>#REF!</v>
      </c>
      <c r="AH90" s="49" t="e">
        <v>#REF!</v>
      </c>
      <c r="AI90" s="44"/>
      <c r="AJ90" s="45"/>
    </row>
    <row r="91" spans="1:36" ht="11.25" hidden="1" customHeight="1" outlineLevel="1" x14ac:dyDescent="0.2">
      <c r="C91" s="6" t="s">
        <v>91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  <c r="Z91" s="49">
        <v>0</v>
      </c>
      <c r="AA91" s="49">
        <v>0.1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  <c r="AG91" s="49">
        <v>0</v>
      </c>
      <c r="AH91" s="49">
        <v>29.15</v>
      </c>
      <c r="AI91" s="44"/>
      <c r="AJ91" s="45"/>
    </row>
    <row r="92" spans="1:36" ht="11.25" hidden="1" customHeight="1" outlineLevel="1" x14ac:dyDescent="0.2">
      <c r="C92" s="6" t="s">
        <v>92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  <c r="AG92" s="49">
        <v>0</v>
      </c>
      <c r="AH92" s="49">
        <v>7.3</v>
      </c>
      <c r="AI92" s="44"/>
      <c r="AJ92" s="45"/>
    </row>
    <row r="93" spans="1:36" ht="11.25" hidden="1" customHeight="1" outlineLevel="1" x14ac:dyDescent="0.2">
      <c r="C93" s="6" t="s">
        <v>93</v>
      </c>
      <c r="D93" s="49" t="e">
        <v>#REF!</v>
      </c>
      <c r="E93" s="49" t="e">
        <v>#REF!</v>
      </c>
      <c r="F93" s="49" t="e">
        <v>#REF!</v>
      </c>
      <c r="G93" s="49" t="e">
        <v>#REF!</v>
      </c>
      <c r="H93" s="49" t="e">
        <v>#REF!</v>
      </c>
      <c r="I93" s="49" t="e">
        <v>#REF!</v>
      </c>
      <c r="J93" s="49" t="e">
        <v>#REF!</v>
      </c>
      <c r="K93" s="49" t="e">
        <v>#REF!</v>
      </c>
      <c r="L93" s="49" t="e">
        <v>#REF!</v>
      </c>
      <c r="M93" s="49" t="e">
        <v>#REF!</v>
      </c>
      <c r="N93" s="49" t="e">
        <v>#REF!</v>
      </c>
      <c r="O93" s="49" t="e">
        <v>#REF!</v>
      </c>
      <c r="P93" s="49" t="e">
        <v>#REF!</v>
      </c>
      <c r="Q93" s="49" t="e">
        <v>#REF!</v>
      </c>
      <c r="R93" s="49" t="e">
        <v>#REF!</v>
      </c>
      <c r="S93" s="49" t="e">
        <v>#REF!</v>
      </c>
      <c r="T93" s="49" t="e">
        <v>#REF!</v>
      </c>
      <c r="U93" s="49" t="e">
        <v>#REF!</v>
      </c>
      <c r="V93" s="49" t="e">
        <v>#REF!</v>
      </c>
      <c r="W93" s="49" t="e">
        <v>#REF!</v>
      </c>
      <c r="X93" s="49" t="e">
        <v>#REF!</v>
      </c>
      <c r="Y93" s="49" t="e">
        <v>#REF!</v>
      </c>
      <c r="Z93" s="49" t="e">
        <v>#REF!</v>
      </c>
      <c r="AA93" s="49" t="e">
        <v>#REF!</v>
      </c>
      <c r="AB93" s="49" t="e">
        <v>#REF!</v>
      </c>
      <c r="AC93" s="49" t="e">
        <v>#REF!</v>
      </c>
      <c r="AD93" s="49" t="e">
        <v>#REF!</v>
      </c>
      <c r="AE93" s="49" t="e">
        <v>#REF!</v>
      </c>
      <c r="AF93" s="49" t="e">
        <v>#REF!</v>
      </c>
      <c r="AG93" s="49" t="e">
        <v>#REF!</v>
      </c>
      <c r="AH93" s="49" t="e">
        <v>#REF!</v>
      </c>
      <c r="AI93" s="44"/>
      <c r="AJ93" s="45"/>
    </row>
    <row r="94" spans="1:36" ht="12.75" hidden="1" customHeight="1" outlineLevel="1" x14ac:dyDescent="0.2">
      <c r="C94" s="6" t="s">
        <v>94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1.25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  <c r="AG94" s="49">
        <v>0</v>
      </c>
      <c r="AH94" s="49">
        <v>19.2</v>
      </c>
      <c r="AI94" s="44"/>
      <c r="AJ94" s="45"/>
    </row>
    <row r="95" spans="1:36" ht="12.75" hidden="1" customHeight="1" outlineLevel="1" x14ac:dyDescent="0.2">
      <c r="C95" s="6" t="s">
        <v>95</v>
      </c>
      <c r="D95" s="49" t="e">
        <v>#REF!</v>
      </c>
      <c r="E95" s="49" t="e">
        <v>#REF!</v>
      </c>
      <c r="F95" s="49" t="e">
        <v>#REF!</v>
      </c>
      <c r="G95" s="49" t="e">
        <v>#REF!</v>
      </c>
      <c r="H95" s="49" t="e">
        <v>#REF!</v>
      </c>
      <c r="I95" s="49" t="e">
        <v>#REF!</v>
      </c>
      <c r="J95" s="49" t="e">
        <v>#REF!</v>
      </c>
      <c r="K95" s="49" t="e">
        <v>#REF!</v>
      </c>
      <c r="L95" s="49" t="e">
        <v>#REF!</v>
      </c>
      <c r="M95" s="49" t="e">
        <v>#REF!</v>
      </c>
      <c r="N95" s="49" t="e">
        <v>#REF!</v>
      </c>
      <c r="O95" s="49" t="e">
        <v>#REF!</v>
      </c>
      <c r="P95" s="49" t="e">
        <v>#REF!</v>
      </c>
      <c r="Q95" s="49" t="e">
        <v>#REF!</v>
      </c>
      <c r="R95" s="49" t="e">
        <v>#REF!</v>
      </c>
      <c r="S95" s="49" t="e">
        <v>#REF!</v>
      </c>
      <c r="T95" s="49" t="e">
        <v>#REF!</v>
      </c>
      <c r="U95" s="49" t="e">
        <v>#REF!</v>
      </c>
      <c r="V95" s="49" t="e">
        <v>#REF!</v>
      </c>
      <c r="W95" s="49" t="e">
        <v>#REF!</v>
      </c>
      <c r="X95" s="49" t="e">
        <v>#REF!</v>
      </c>
      <c r="Y95" s="49" t="e">
        <v>#REF!</v>
      </c>
      <c r="Z95" s="49" t="e">
        <v>#REF!</v>
      </c>
      <c r="AA95" s="49" t="e">
        <v>#REF!</v>
      </c>
      <c r="AB95" s="49" t="e">
        <v>#REF!</v>
      </c>
      <c r="AC95" s="49" t="e">
        <v>#REF!</v>
      </c>
      <c r="AD95" s="49" t="e">
        <v>#REF!</v>
      </c>
      <c r="AE95" s="49" t="e">
        <v>#REF!</v>
      </c>
      <c r="AF95" s="49" t="e">
        <v>#REF!</v>
      </c>
      <c r="AG95" s="49" t="e">
        <v>#REF!</v>
      </c>
      <c r="AH95" s="49" t="e">
        <v>#REF!</v>
      </c>
      <c r="AI95" s="44"/>
      <c r="AJ95" s="45"/>
    </row>
    <row r="96" spans="1:36" ht="12.75" hidden="1" customHeight="1" outlineLevel="1" x14ac:dyDescent="0.2">
      <c r="C96" s="6" t="s">
        <v>96</v>
      </c>
      <c r="D96" s="7" t="e">
        <v>#REF!</v>
      </c>
      <c r="E96" s="7" t="e">
        <v>#REF!</v>
      </c>
      <c r="F96" s="7" t="e">
        <v>#REF!</v>
      </c>
      <c r="G96" s="7" t="e">
        <v>#REF!</v>
      </c>
      <c r="H96" s="7" t="e">
        <v>#REF!</v>
      </c>
      <c r="I96" s="7" t="e">
        <v>#REF!</v>
      </c>
      <c r="J96" s="7" t="e">
        <v>#REF!</v>
      </c>
      <c r="K96" s="7" t="e">
        <v>#REF!</v>
      </c>
      <c r="L96" s="7" t="e">
        <v>#REF!</v>
      </c>
      <c r="M96" s="7" t="e">
        <v>#REF!</v>
      </c>
      <c r="N96" s="7" t="e">
        <v>#REF!</v>
      </c>
      <c r="O96" s="7" t="e">
        <v>#REF!</v>
      </c>
      <c r="P96" s="7" t="e">
        <v>#REF!</v>
      </c>
      <c r="Q96" s="7" t="e">
        <v>#REF!</v>
      </c>
      <c r="R96" s="7" t="e">
        <v>#REF!</v>
      </c>
      <c r="S96" s="7" t="e">
        <v>#REF!</v>
      </c>
      <c r="T96" s="7" t="e">
        <v>#REF!</v>
      </c>
      <c r="U96" s="7" t="e">
        <v>#REF!</v>
      </c>
      <c r="V96" s="7" t="e">
        <v>#REF!</v>
      </c>
      <c r="W96" s="7" t="e">
        <v>#REF!</v>
      </c>
      <c r="X96" s="7" t="e">
        <v>#REF!</v>
      </c>
      <c r="Y96" s="7" t="e">
        <v>#REF!</v>
      </c>
      <c r="Z96" s="7" t="e">
        <v>#REF!</v>
      </c>
      <c r="AA96" s="7" t="e">
        <v>#REF!</v>
      </c>
      <c r="AB96" s="7" t="e">
        <v>#REF!</v>
      </c>
      <c r="AC96" s="7" t="e">
        <v>#REF!</v>
      </c>
      <c r="AD96" s="7" t="e">
        <v>#REF!</v>
      </c>
      <c r="AE96" s="7" t="e">
        <v>#REF!</v>
      </c>
      <c r="AF96" s="7" t="e">
        <v>#REF!</v>
      </c>
      <c r="AG96" s="7" t="e">
        <v>#REF!</v>
      </c>
      <c r="AH96" s="7" t="e">
        <v>#REF!</v>
      </c>
      <c r="AI96" s="44"/>
      <c r="AJ96" s="45"/>
    </row>
    <row r="97" spans="35:36" collapsed="1" x14ac:dyDescent="0.2">
      <c r="AI97" s="44"/>
      <c r="AJ97" s="45"/>
    </row>
    <row r="98" spans="35:36" x14ac:dyDescent="0.2">
      <c r="AI98" s="53"/>
    </row>
    <row r="99" spans="35:36" x14ac:dyDescent="0.2">
      <c r="AI99" s="53"/>
    </row>
    <row r="100" spans="35:36" x14ac:dyDescent="0.2">
      <c r="AI100" s="53"/>
    </row>
    <row r="101" spans="35:36" x14ac:dyDescent="0.2">
      <c r="AI101" s="53"/>
    </row>
  </sheetData>
  <mergeCells count="3">
    <mergeCell ref="A39:B39"/>
    <mergeCell ref="D47:O47"/>
    <mergeCell ref="C1:AJ1"/>
  </mergeCells>
  <conditionalFormatting sqref="D44:D82 AI42:AJ82 H53:I73 Q44:AG47 J75:AB75 Q58:AB58 F40:AJ41 AA49:AB57 J69:AB73 J53:P67 Q53:Z57 AC69:AH75 E74:AB74 E75:I82 J68:AH68 D43:AH43 H49:Z52 D3:AJ39 D40:E42 F42:AH42 H48:O48 AC48:AG62 Q59:W67 X59:AB62 X63:AH67 AH44:AH62 E48:G73 E44:O46 P44:P48 Q48:AB48 J76:AH82">
    <cfRule type="cellIs" dxfId="2" priority="1" stopIfTrue="1" operator="equal">
      <formula>0</formula>
    </cfRule>
  </conditionalFormatting>
  <pageMargins left="0.18" right="0.19" top="0.11811023622047245" bottom="0.15748031496062992" header="0.11811023622047245" footer="0.15748031496062992"/>
  <pageSetup paperSize="9" scale="72" orientation="landscape" horizontalDpi="4294967293" r:id="rId1"/>
  <headerFooter alignWithMargins="0">
    <oddFooter xml:space="preserve">&amp;RΗ Κανονική Βροχή  αναφέρεται στην περίοδο 1961-1990
</oddFooter>
  </headerFooter>
  <rowBreaks count="1" manualBreakCount="1">
    <brk id="38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K7" sqref="K7"/>
    </sheetView>
  </sheetViews>
  <sheetFormatPr defaultColWidth="9.125" defaultRowHeight="12.75" outlineLevelRow="1" x14ac:dyDescent="0.2"/>
  <cols>
    <col min="1" max="1" width="6.125" style="1" bestFit="1" customWidth="1"/>
    <col min="2" max="2" width="26.375" style="5" bestFit="1" customWidth="1"/>
    <col min="3" max="3" width="6.125" style="6" customWidth="1"/>
    <col min="4" max="31" width="3.75" style="7" customWidth="1"/>
    <col min="32" max="32" width="5.125" style="7" customWidth="1"/>
    <col min="33" max="33" width="4.625" style="7" customWidth="1"/>
    <col min="34" max="34" width="5.25" style="8" customWidth="1"/>
    <col min="35" max="35" width="5.625" style="3" customWidth="1"/>
    <col min="36" max="16384" width="9.125" style="4"/>
  </cols>
  <sheetData>
    <row r="1" spans="1:36" ht="20.25" customHeight="1" x14ac:dyDescent="0.25">
      <c r="B1" s="63"/>
      <c r="C1" s="146" t="s">
        <v>100</v>
      </c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65"/>
    </row>
    <row r="2" spans="1:36" s="15" customFormat="1" ht="27" customHeight="1" x14ac:dyDescent="0.25">
      <c r="A2" s="9" t="s">
        <v>1</v>
      </c>
      <c r="B2" s="10" t="s">
        <v>2</v>
      </c>
      <c r="C2" s="11" t="s">
        <v>3</v>
      </c>
      <c r="D2" s="12">
        <v>1</v>
      </c>
      <c r="E2" s="12">
        <v>2</v>
      </c>
      <c r="F2" s="12">
        <v>3</v>
      </c>
      <c r="G2" s="12">
        <v>4</v>
      </c>
      <c r="H2" s="12">
        <v>5</v>
      </c>
      <c r="I2" s="12">
        <v>6</v>
      </c>
      <c r="J2" s="12">
        <v>7</v>
      </c>
      <c r="K2" s="12">
        <v>8</v>
      </c>
      <c r="L2" s="12">
        <v>9</v>
      </c>
      <c r="M2" s="12">
        <v>10</v>
      </c>
      <c r="N2" s="12">
        <v>11</v>
      </c>
      <c r="O2" s="12">
        <v>12</v>
      </c>
      <c r="P2" s="12">
        <v>13</v>
      </c>
      <c r="Q2" s="12">
        <v>14</v>
      </c>
      <c r="R2" s="12">
        <v>15</v>
      </c>
      <c r="S2" s="12">
        <v>16</v>
      </c>
      <c r="T2" s="12">
        <v>17</v>
      </c>
      <c r="U2" s="12">
        <v>18</v>
      </c>
      <c r="V2" s="12">
        <v>19</v>
      </c>
      <c r="W2" s="12">
        <v>20</v>
      </c>
      <c r="X2" s="12">
        <v>21</v>
      </c>
      <c r="Y2" s="12">
        <v>22</v>
      </c>
      <c r="Z2" s="12">
        <v>23</v>
      </c>
      <c r="AA2" s="12">
        <v>24</v>
      </c>
      <c r="AB2" s="12">
        <v>25</v>
      </c>
      <c r="AC2" s="12">
        <v>26</v>
      </c>
      <c r="AD2" s="12">
        <v>27</v>
      </c>
      <c r="AE2" s="12">
        <v>28</v>
      </c>
      <c r="AF2" s="12">
        <v>29</v>
      </c>
      <c r="AG2" s="12">
        <v>30</v>
      </c>
      <c r="AH2" s="13" t="s">
        <v>4</v>
      </c>
      <c r="AI2" s="14" t="s">
        <v>5</v>
      </c>
      <c r="AJ2" s="64"/>
    </row>
    <row r="3" spans="1:36" s="23" customFormat="1" ht="17.25" customHeight="1" x14ac:dyDescent="0.2">
      <c r="A3" s="16">
        <v>10</v>
      </c>
      <c r="B3" s="17" t="s">
        <v>6</v>
      </c>
      <c r="C3" s="18">
        <v>79.7</v>
      </c>
      <c r="D3" s="19">
        <v>0</v>
      </c>
      <c r="E3" s="19">
        <v>0</v>
      </c>
      <c r="F3" s="19">
        <v>0</v>
      </c>
      <c r="G3" s="19">
        <v>0</v>
      </c>
      <c r="H3" s="19">
        <v>0.5</v>
      </c>
      <c r="I3" s="19">
        <v>0</v>
      </c>
      <c r="J3" s="19">
        <v>0</v>
      </c>
      <c r="K3" s="19">
        <v>0</v>
      </c>
      <c r="L3" s="19">
        <v>0</v>
      </c>
      <c r="M3" s="19">
        <v>0</v>
      </c>
      <c r="N3" s="19">
        <v>0</v>
      </c>
      <c r="O3" s="19">
        <v>0</v>
      </c>
      <c r="P3" s="19">
        <v>0</v>
      </c>
      <c r="Q3" s="19">
        <v>0</v>
      </c>
      <c r="R3" s="20">
        <v>0</v>
      </c>
      <c r="S3" s="20">
        <v>0</v>
      </c>
      <c r="T3" s="20">
        <v>0</v>
      </c>
      <c r="U3" s="20">
        <v>0</v>
      </c>
      <c r="V3" s="20">
        <v>0</v>
      </c>
      <c r="W3" s="20">
        <v>0</v>
      </c>
      <c r="X3" s="20">
        <v>0</v>
      </c>
      <c r="Y3" s="20">
        <v>0</v>
      </c>
      <c r="Z3" s="20">
        <v>0</v>
      </c>
      <c r="AA3" s="20">
        <v>0</v>
      </c>
      <c r="AB3" s="20">
        <v>0</v>
      </c>
      <c r="AC3" s="20">
        <v>0</v>
      </c>
      <c r="AD3" s="20">
        <v>0</v>
      </c>
      <c r="AE3" s="20">
        <v>0</v>
      </c>
      <c r="AF3" s="20">
        <v>13.8</v>
      </c>
      <c r="AG3" s="19">
        <v>29.2</v>
      </c>
      <c r="AH3" s="21">
        <f t="shared" ref="AH3:AH38" si="0">SUM(D3:AG3)</f>
        <v>43.5</v>
      </c>
      <c r="AI3" s="22">
        <f t="shared" ref="AI3:AI38" si="1">AH3/C3</f>
        <v>0.54579673776662485</v>
      </c>
    </row>
    <row r="4" spans="1:36" s="15" customFormat="1" ht="17.25" customHeight="1" x14ac:dyDescent="0.2">
      <c r="A4" s="16">
        <v>38</v>
      </c>
      <c r="B4" s="17" t="s">
        <v>7</v>
      </c>
      <c r="C4" s="18">
        <v>59.6</v>
      </c>
      <c r="D4" s="20">
        <v>0</v>
      </c>
      <c r="E4" s="20">
        <v>0</v>
      </c>
      <c r="F4" s="20">
        <v>0</v>
      </c>
      <c r="G4" s="20">
        <v>0</v>
      </c>
      <c r="H4" s="20">
        <v>3.6</v>
      </c>
      <c r="I4" s="20">
        <v>0</v>
      </c>
      <c r="J4" s="24"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  <c r="X4" s="20">
        <v>0</v>
      </c>
      <c r="Y4" s="20">
        <v>0</v>
      </c>
      <c r="Z4" s="20">
        <v>0</v>
      </c>
      <c r="AA4" s="24">
        <v>0</v>
      </c>
      <c r="AB4" s="24">
        <v>0</v>
      </c>
      <c r="AC4" s="24">
        <v>0</v>
      </c>
      <c r="AD4" s="24">
        <v>0</v>
      </c>
      <c r="AE4" s="24">
        <v>0</v>
      </c>
      <c r="AF4" s="24">
        <v>9.1999999999999993</v>
      </c>
      <c r="AG4" s="24">
        <v>9.3000000000000007</v>
      </c>
      <c r="AH4" s="21">
        <f t="shared" si="0"/>
        <v>22.1</v>
      </c>
      <c r="AI4" s="22">
        <f t="shared" si="1"/>
        <v>0.37080536912751677</v>
      </c>
    </row>
    <row r="5" spans="1:36" s="15" customFormat="1" ht="17.25" customHeight="1" x14ac:dyDescent="0.2">
      <c r="A5" s="16">
        <v>40</v>
      </c>
      <c r="B5" s="17" t="s">
        <v>8</v>
      </c>
      <c r="C5" s="18">
        <v>65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  <c r="AD5" s="20">
        <v>0</v>
      </c>
      <c r="AE5" s="24">
        <v>0</v>
      </c>
      <c r="AF5" s="24">
        <v>20</v>
      </c>
      <c r="AG5" s="20">
        <v>6</v>
      </c>
      <c r="AH5" s="21">
        <f t="shared" si="0"/>
        <v>26</v>
      </c>
      <c r="AI5" s="22">
        <f t="shared" si="1"/>
        <v>0.4</v>
      </c>
    </row>
    <row r="6" spans="1:36" s="15" customFormat="1" ht="17.25" customHeight="1" x14ac:dyDescent="0.2">
      <c r="A6" s="16">
        <v>63</v>
      </c>
      <c r="B6" s="17" t="s">
        <v>9</v>
      </c>
      <c r="C6" s="18">
        <v>69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4">
        <v>0</v>
      </c>
      <c r="AB6" s="24">
        <v>0</v>
      </c>
      <c r="AC6" s="24">
        <v>0</v>
      </c>
      <c r="AD6" s="20">
        <v>0</v>
      </c>
      <c r="AE6" s="24">
        <v>0</v>
      </c>
      <c r="AF6" s="24">
        <v>12.5</v>
      </c>
      <c r="AG6" s="24">
        <v>22</v>
      </c>
      <c r="AH6" s="21">
        <f t="shared" si="0"/>
        <v>34.5</v>
      </c>
      <c r="AI6" s="22">
        <f t="shared" si="1"/>
        <v>0.5</v>
      </c>
    </row>
    <row r="7" spans="1:36" s="15" customFormat="1" ht="17.25" customHeight="1" x14ac:dyDescent="0.2">
      <c r="A7" s="16">
        <v>82</v>
      </c>
      <c r="B7" s="17" t="s">
        <v>10</v>
      </c>
      <c r="C7" s="18">
        <v>52</v>
      </c>
      <c r="D7" s="20">
        <v>0</v>
      </c>
      <c r="E7" s="20">
        <v>0</v>
      </c>
      <c r="F7" s="20">
        <v>0</v>
      </c>
      <c r="G7" s="20">
        <v>0</v>
      </c>
      <c r="H7" s="20">
        <v>0.8</v>
      </c>
      <c r="I7" s="20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4">
        <v>0</v>
      </c>
      <c r="AF7" s="24">
        <v>22.9</v>
      </c>
      <c r="AG7" s="20">
        <v>8.6</v>
      </c>
      <c r="AH7" s="21">
        <f t="shared" si="0"/>
        <v>32.299999999999997</v>
      </c>
      <c r="AI7" s="22">
        <f t="shared" si="1"/>
        <v>0.62115384615384606</v>
      </c>
    </row>
    <row r="8" spans="1:36" ht="17.25" customHeight="1" x14ac:dyDescent="0.2">
      <c r="A8" s="16">
        <v>90</v>
      </c>
      <c r="B8" s="25" t="s">
        <v>97</v>
      </c>
      <c r="C8" s="18">
        <v>55.4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4">
        <v>0</v>
      </c>
      <c r="AF8" s="24">
        <v>24.5</v>
      </c>
      <c r="AG8" s="20">
        <v>16.5</v>
      </c>
      <c r="AH8" s="21">
        <f t="shared" si="0"/>
        <v>41</v>
      </c>
      <c r="AI8" s="22">
        <f t="shared" si="1"/>
        <v>0.74007220216606495</v>
      </c>
    </row>
    <row r="9" spans="1:36" ht="17.25" customHeight="1" x14ac:dyDescent="0.2">
      <c r="A9" s="16">
        <v>94</v>
      </c>
      <c r="B9" s="17" t="s">
        <v>12</v>
      </c>
      <c r="C9" s="18">
        <v>53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0">
        <v>0</v>
      </c>
      <c r="AE9" s="24">
        <v>0</v>
      </c>
      <c r="AF9" s="24">
        <v>16.8</v>
      </c>
      <c r="AG9" s="24">
        <v>15.3</v>
      </c>
      <c r="AH9" s="21">
        <f t="shared" si="0"/>
        <v>32.1</v>
      </c>
      <c r="AI9" s="22">
        <f t="shared" si="1"/>
        <v>0.60566037735849054</v>
      </c>
    </row>
    <row r="10" spans="1:36" ht="17.25" customHeight="1" x14ac:dyDescent="0.2">
      <c r="A10" s="16">
        <v>105</v>
      </c>
      <c r="B10" s="17" t="s">
        <v>98</v>
      </c>
      <c r="C10" s="18">
        <v>72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0">
        <v>0</v>
      </c>
      <c r="S10" s="20">
        <v>0</v>
      </c>
      <c r="T10" s="20">
        <v>0</v>
      </c>
      <c r="U10" s="24">
        <v>0</v>
      </c>
      <c r="V10" s="24">
        <v>0</v>
      </c>
      <c r="W10" s="20">
        <v>0</v>
      </c>
      <c r="X10" s="20">
        <v>0</v>
      </c>
      <c r="Y10" s="20">
        <v>0</v>
      </c>
      <c r="Z10" s="20">
        <v>0</v>
      </c>
      <c r="AA10" s="24">
        <v>0</v>
      </c>
      <c r="AB10" s="24">
        <v>0</v>
      </c>
      <c r="AC10" s="24">
        <v>0</v>
      </c>
      <c r="AD10" s="20">
        <v>0</v>
      </c>
      <c r="AE10" s="24">
        <v>0</v>
      </c>
      <c r="AF10" s="24">
        <v>21.8</v>
      </c>
      <c r="AG10" s="24">
        <v>22.8</v>
      </c>
      <c r="AH10" s="21">
        <f t="shared" si="0"/>
        <v>44.6</v>
      </c>
      <c r="AI10" s="22">
        <f t="shared" si="1"/>
        <v>0.61944444444444446</v>
      </c>
    </row>
    <row r="11" spans="1:36" ht="17.25" customHeight="1" x14ac:dyDescent="0.2">
      <c r="A11" s="16">
        <v>120</v>
      </c>
      <c r="B11" s="17" t="s">
        <v>14</v>
      </c>
      <c r="C11" s="18">
        <v>78.599999999999994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4">
        <v>0</v>
      </c>
      <c r="AF11" s="20">
        <v>21.7</v>
      </c>
      <c r="AG11" s="20">
        <v>20.9</v>
      </c>
      <c r="AH11" s="21">
        <f t="shared" si="0"/>
        <v>42.599999999999994</v>
      </c>
      <c r="AI11" s="22">
        <f t="shared" si="1"/>
        <v>0.5419847328244275</v>
      </c>
    </row>
    <row r="12" spans="1:36" ht="17.25" customHeight="1" x14ac:dyDescent="0.2">
      <c r="A12" s="16">
        <v>130</v>
      </c>
      <c r="B12" s="17" t="s">
        <v>15</v>
      </c>
      <c r="C12" s="18">
        <v>88.3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4">
        <v>0</v>
      </c>
      <c r="AF12" s="20">
        <v>16.100000000000001</v>
      </c>
      <c r="AG12" s="20">
        <v>35.200000000000003</v>
      </c>
      <c r="AH12" s="21">
        <f t="shared" si="0"/>
        <v>51.300000000000004</v>
      </c>
      <c r="AI12" s="22">
        <f t="shared" si="1"/>
        <v>0.58097395243488115</v>
      </c>
    </row>
    <row r="13" spans="1:36" ht="17.25" customHeight="1" x14ac:dyDescent="0.2">
      <c r="A13" s="16">
        <v>160</v>
      </c>
      <c r="B13" s="25" t="s">
        <v>16</v>
      </c>
      <c r="C13" s="18">
        <v>58.9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4">
        <v>0</v>
      </c>
      <c r="AF13" s="20">
        <v>27</v>
      </c>
      <c r="AG13" s="20">
        <v>46</v>
      </c>
      <c r="AH13" s="21">
        <f t="shared" si="0"/>
        <v>73</v>
      </c>
      <c r="AI13" s="22">
        <f t="shared" si="1"/>
        <v>1.2393887945670627</v>
      </c>
    </row>
    <row r="14" spans="1:36" ht="17.25" customHeight="1" x14ac:dyDescent="0.2">
      <c r="A14" s="16">
        <v>178</v>
      </c>
      <c r="B14" s="25" t="s">
        <v>17</v>
      </c>
      <c r="C14" s="18">
        <v>69.3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4">
        <v>0</v>
      </c>
      <c r="AF14" s="20">
        <v>21.5</v>
      </c>
      <c r="AG14" s="20">
        <v>32.200000000000003</v>
      </c>
      <c r="AH14" s="21">
        <f t="shared" si="0"/>
        <v>53.7</v>
      </c>
      <c r="AI14" s="22">
        <f t="shared" si="1"/>
        <v>0.77489177489177496</v>
      </c>
    </row>
    <row r="15" spans="1:36" ht="17.25" customHeight="1" x14ac:dyDescent="0.2">
      <c r="A15" s="16">
        <v>211</v>
      </c>
      <c r="B15" s="17" t="s">
        <v>18</v>
      </c>
      <c r="C15" s="18">
        <v>58.5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4">
        <v>0</v>
      </c>
      <c r="AB15" s="24">
        <v>0</v>
      </c>
      <c r="AC15" s="24">
        <v>0</v>
      </c>
      <c r="AD15" s="20">
        <v>0</v>
      </c>
      <c r="AE15" s="24">
        <v>0</v>
      </c>
      <c r="AF15" s="20">
        <v>12.8</v>
      </c>
      <c r="AG15" s="24">
        <v>12</v>
      </c>
      <c r="AH15" s="21">
        <f t="shared" si="0"/>
        <v>24.8</v>
      </c>
      <c r="AI15" s="22">
        <f t="shared" si="1"/>
        <v>0.42393162393162392</v>
      </c>
    </row>
    <row r="16" spans="1:36" ht="17.25" customHeight="1" x14ac:dyDescent="0.2">
      <c r="A16" s="16">
        <v>225</v>
      </c>
      <c r="B16" s="17" t="s">
        <v>19</v>
      </c>
      <c r="C16" s="18">
        <v>83.7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4">
        <v>0</v>
      </c>
      <c r="AB16" s="24">
        <v>0</v>
      </c>
      <c r="AC16" s="24">
        <v>0</v>
      </c>
      <c r="AD16" s="20">
        <v>0</v>
      </c>
      <c r="AE16" s="24">
        <v>0</v>
      </c>
      <c r="AF16" s="20">
        <v>18</v>
      </c>
      <c r="AG16" s="20">
        <v>24.5</v>
      </c>
      <c r="AH16" s="21">
        <f t="shared" si="0"/>
        <v>42.5</v>
      </c>
      <c r="AI16" s="22">
        <f t="shared" si="1"/>
        <v>0.50776583034647549</v>
      </c>
    </row>
    <row r="17" spans="1:35" ht="17.25" customHeight="1" x14ac:dyDescent="0.2">
      <c r="A17" s="16">
        <v>310</v>
      </c>
      <c r="B17" s="17" t="s">
        <v>20</v>
      </c>
      <c r="C17" s="18">
        <v>83.5</v>
      </c>
      <c r="D17" s="20">
        <v>0</v>
      </c>
      <c r="E17" s="20">
        <v>0</v>
      </c>
      <c r="F17" s="20">
        <v>0</v>
      </c>
      <c r="G17" s="20">
        <v>0</v>
      </c>
      <c r="H17" s="20" t="s">
        <v>30</v>
      </c>
      <c r="I17" s="20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 t="s">
        <v>30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4">
        <v>0</v>
      </c>
      <c r="AF17" s="20">
        <v>33.700000000000003</v>
      </c>
      <c r="AG17" s="20">
        <v>18.2</v>
      </c>
      <c r="AH17" s="21">
        <f t="shared" si="0"/>
        <v>51.900000000000006</v>
      </c>
      <c r="AI17" s="22">
        <f t="shared" si="1"/>
        <v>0.62155688622754501</v>
      </c>
    </row>
    <row r="18" spans="1:35" ht="17.25" customHeight="1" x14ac:dyDescent="0.2">
      <c r="A18" s="16">
        <v>313</v>
      </c>
      <c r="B18" s="17" t="s">
        <v>21</v>
      </c>
      <c r="C18" s="18">
        <v>53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0">
        <v>0</v>
      </c>
      <c r="S18" s="20">
        <v>0</v>
      </c>
      <c r="T18" s="20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0">
        <v>0</v>
      </c>
      <c r="AE18" s="24">
        <v>0</v>
      </c>
      <c r="AF18" s="24">
        <v>18.2</v>
      </c>
      <c r="AG18" s="24">
        <v>17</v>
      </c>
      <c r="AH18" s="21">
        <f t="shared" si="0"/>
        <v>35.200000000000003</v>
      </c>
      <c r="AI18" s="22">
        <f t="shared" si="1"/>
        <v>0.66415094339622649</v>
      </c>
    </row>
    <row r="19" spans="1:35" ht="17.25" customHeight="1" x14ac:dyDescent="0.2">
      <c r="A19" s="16">
        <v>320</v>
      </c>
      <c r="B19" s="17" t="s">
        <v>22</v>
      </c>
      <c r="C19" s="18">
        <v>67.099999999999994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4">
        <v>0</v>
      </c>
      <c r="AD19" s="20">
        <v>0</v>
      </c>
      <c r="AE19" s="24">
        <v>0</v>
      </c>
      <c r="AF19" s="24">
        <v>31.8</v>
      </c>
      <c r="AG19" s="24">
        <v>14</v>
      </c>
      <c r="AH19" s="21">
        <f t="shared" si="0"/>
        <v>45.8</v>
      </c>
      <c r="AI19" s="22">
        <f t="shared" si="1"/>
        <v>0.68256333830104321</v>
      </c>
    </row>
    <row r="20" spans="1:35" ht="17.25" customHeight="1" x14ac:dyDescent="0.2">
      <c r="A20" s="16">
        <v>332</v>
      </c>
      <c r="B20" s="17" t="s">
        <v>23</v>
      </c>
      <c r="C20" s="18">
        <v>50.8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4">
        <v>0.2</v>
      </c>
      <c r="AF20" s="24">
        <v>3.6</v>
      </c>
      <c r="AG20" s="20">
        <v>16</v>
      </c>
      <c r="AH20" s="21">
        <f t="shared" si="0"/>
        <v>19.8</v>
      </c>
      <c r="AI20" s="22">
        <f t="shared" si="1"/>
        <v>0.38976377952755908</v>
      </c>
    </row>
    <row r="21" spans="1:35" ht="17.25" customHeight="1" x14ac:dyDescent="0.2">
      <c r="A21" s="16">
        <v>338</v>
      </c>
      <c r="B21" s="17" t="s">
        <v>24</v>
      </c>
      <c r="C21" s="18">
        <v>51.2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0">
        <v>0</v>
      </c>
      <c r="S21" s="20">
        <v>0</v>
      </c>
      <c r="T21" s="20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0">
        <v>0</v>
      </c>
      <c r="AE21" s="24">
        <v>0</v>
      </c>
      <c r="AF21" s="24">
        <v>16.5</v>
      </c>
      <c r="AG21" s="24">
        <v>15.4</v>
      </c>
      <c r="AH21" s="21">
        <f t="shared" si="0"/>
        <v>31.9</v>
      </c>
      <c r="AI21" s="22">
        <f t="shared" si="1"/>
        <v>0.62304687499999989</v>
      </c>
    </row>
    <row r="22" spans="1:35" ht="17.25" customHeight="1" x14ac:dyDescent="0.2">
      <c r="A22" s="16">
        <v>370</v>
      </c>
      <c r="B22" s="25" t="s">
        <v>25</v>
      </c>
      <c r="C22" s="18">
        <v>51.8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4">
        <v>0</v>
      </c>
      <c r="AF22" s="24">
        <v>16.600000000000001</v>
      </c>
      <c r="AG22" s="20">
        <v>12.4</v>
      </c>
      <c r="AH22" s="21">
        <f t="shared" si="0"/>
        <v>29</v>
      </c>
      <c r="AI22" s="22">
        <f t="shared" si="1"/>
        <v>0.55984555984555984</v>
      </c>
    </row>
    <row r="23" spans="1:35" ht="17.25" customHeight="1" x14ac:dyDescent="0.2">
      <c r="A23" s="16">
        <v>377</v>
      </c>
      <c r="B23" s="17" t="s">
        <v>26</v>
      </c>
      <c r="C23" s="18">
        <v>71.599999999999994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4">
        <v>0</v>
      </c>
      <c r="AF23" s="24">
        <v>30.4</v>
      </c>
      <c r="AG23" s="20">
        <v>13.5</v>
      </c>
      <c r="AH23" s="21">
        <f t="shared" si="0"/>
        <v>43.9</v>
      </c>
      <c r="AI23" s="22">
        <f t="shared" si="1"/>
        <v>0.61312849162011174</v>
      </c>
    </row>
    <row r="24" spans="1:35" ht="17.25" customHeight="1" x14ac:dyDescent="0.2">
      <c r="A24" s="16">
        <v>394</v>
      </c>
      <c r="B24" s="17" t="s">
        <v>27</v>
      </c>
      <c r="C24" s="18">
        <v>48.2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4">
        <v>0</v>
      </c>
      <c r="AB24" s="24">
        <v>0</v>
      </c>
      <c r="AC24" s="24">
        <v>0</v>
      </c>
      <c r="AD24" s="20">
        <v>0</v>
      </c>
      <c r="AE24" s="24">
        <v>0.4</v>
      </c>
      <c r="AF24" s="24">
        <v>23</v>
      </c>
      <c r="AG24" s="20">
        <v>5.6</v>
      </c>
      <c r="AH24" s="21">
        <f t="shared" si="0"/>
        <v>29</v>
      </c>
      <c r="AI24" s="22">
        <f t="shared" si="1"/>
        <v>0.60165975103734437</v>
      </c>
    </row>
    <row r="25" spans="1:35" ht="17.25" customHeight="1" x14ac:dyDescent="0.2">
      <c r="A25" s="16">
        <v>429</v>
      </c>
      <c r="B25" s="17" t="s">
        <v>28</v>
      </c>
      <c r="C25" s="18">
        <v>49.7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0">
        <v>0</v>
      </c>
      <c r="S25" s="20">
        <v>0</v>
      </c>
      <c r="T25" s="20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 t="s">
        <v>30</v>
      </c>
      <c r="AF25" s="24">
        <v>22</v>
      </c>
      <c r="AG25" s="24">
        <v>12</v>
      </c>
      <c r="AH25" s="21">
        <f t="shared" si="0"/>
        <v>34</v>
      </c>
      <c r="AI25" s="22">
        <f t="shared" si="1"/>
        <v>0.68410462776659953</v>
      </c>
    </row>
    <row r="26" spans="1:35" ht="17.25" customHeight="1" x14ac:dyDescent="0.2">
      <c r="A26" s="16">
        <v>430</v>
      </c>
      <c r="B26" s="17" t="s">
        <v>29</v>
      </c>
      <c r="C26" s="18">
        <v>31.1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4">
        <v>0</v>
      </c>
      <c r="AF26" s="20">
        <v>9.5</v>
      </c>
      <c r="AG26" s="20">
        <v>18.600000000000001</v>
      </c>
      <c r="AH26" s="21">
        <f t="shared" si="0"/>
        <v>28.1</v>
      </c>
      <c r="AI26" s="22">
        <f t="shared" si="1"/>
        <v>0.90353697749196138</v>
      </c>
    </row>
    <row r="27" spans="1:35" ht="17.25" customHeight="1" x14ac:dyDescent="0.2">
      <c r="A27" s="16">
        <v>440</v>
      </c>
      <c r="B27" s="17" t="s">
        <v>31</v>
      </c>
      <c r="C27" s="18">
        <v>40.4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4">
        <v>0</v>
      </c>
      <c r="AB27" s="24">
        <v>0</v>
      </c>
      <c r="AC27" s="24">
        <v>0</v>
      </c>
      <c r="AD27" s="20">
        <v>0</v>
      </c>
      <c r="AE27" s="24">
        <v>0</v>
      </c>
      <c r="AF27" s="20">
        <v>15.5</v>
      </c>
      <c r="AG27" s="20">
        <v>12.6</v>
      </c>
      <c r="AH27" s="21">
        <f t="shared" si="0"/>
        <v>28.1</v>
      </c>
      <c r="AI27" s="22">
        <f t="shared" si="1"/>
        <v>0.69554455445544561</v>
      </c>
    </row>
    <row r="28" spans="1:35" ht="17.25" customHeight="1" x14ac:dyDescent="0.2">
      <c r="A28" s="16">
        <v>477</v>
      </c>
      <c r="B28" s="17" t="s">
        <v>32</v>
      </c>
      <c r="C28" s="18">
        <v>58.5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4">
        <v>0.2</v>
      </c>
      <c r="AF28" s="20">
        <v>17.2</v>
      </c>
      <c r="AG28" s="20">
        <v>15.5</v>
      </c>
      <c r="AH28" s="21">
        <f t="shared" si="0"/>
        <v>32.9</v>
      </c>
      <c r="AI28" s="22">
        <f t="shared" si="1"/>
        <v>0.56239316239316239</v>
      </c>
    </row>
    <row r="29" spans="1:35" ht="17.25" customHeight="1" x14ac:dyDescent="0.2">
      <c r="A29" s="16">
        <v>572</v>
      </c>
      <c r="B29" s="25" t="s">
        <v>33</v>
      </c>
      <c r="C29" s="18">
        <v>45.3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 t="s">
        <v>30</v>
      </c>
      <c r="AF29" s="20">
        <v>14</v>
      </c>
      <c r="AG29" s="24">
        <v>10</v>
      </c>
      <c r="AH29" s="21">
        <f t="shared" si="0"/>
        <v>24</v>
      </c>
      <c r="AI29" s="22">
        <f t="shared" si="1"/>
        <v>0.5298013245033113</v>
      </c>
    </row>
    <row r="30" spans="1:35" ht="17.25" customHeight="1" x14ac:dyDescent="0.2">
      <c r="A30" s="16">
        <v>592</v>
      </c>
      <c r="B30" s="17" t="s">
        <v>34</v>
      </c>
      <c r="C30" s="18">
        <v>53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0">
        <v>0</v>
      </c>
      <c r="S30" s="20">
        <v>0</v>
      </c>
      <c r="T30" s="20">
        <v>0</v>
      </c>
      <c r="U30" s="24">
        <v>0</v>
      </c>
      <c r="V30" s="24">
        <v>0</v>
      </c>
      <c r="W30" s="20">
        <v>0</v>
      </c>
      <c r="X30" s="20">
        <v>0</v>
      </c>
      <c r="Y30" s="20">
        <v>0</v>
      </c>
      <c r="Z30" s="20">
        <v>0</v>
      </c>
      <c r="AA30" s="24">
        <v>0</v>
      </c>
      <c r="AB30" s="24">
        <v>0</v>
      </c>
      <c r="AC30" s="24">
        <v>0</v>
      </c>
      <c r="AD30" s="24">
        <v>0</v>
      </c>
      <c r="AE30" s="24" t="s">
        <v>30</v>
      </c>
      <c r="AF30" s="20">
        <v>13</v>
      </c>
      <c r="AG30" s="24">
        <v>12.2</v>
      </c>
      <c r="AH30" s="21">
        <f t="shared" si="0"/>
        <v>25.2</v>
      </c>
      <c r="AI30" s="22">
        <f t="shared" si="1"/>
        <v>0.47547169811320755</v>
      </c>
    </row>
    <row r="31" spans="1:35" ht="17.25" customHeight="1" x14ac:dyDescent="0.2">
      <c r="A31" s="16">
        <v>602</v>
      </c>
      <c r="B31" s="17" t="s">
        <v>35</v>
      </c>
      <c r="C31" s="18">
        <v>42.6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4">
        <v>0</v>
      </c>
      <c r="AF31" s="20">
        <v>8.3000000000000007</v>
      </c>
      <c r="AG31" s="20">
        <v>15.3</v>
      </c>
      <c r="AH31" s="21">
        <f t="shared" si="0"/>
        <v>23.6</v>
      </c>
      <c r="AI31" s="22">
        <f t="shared" si="1"/>
        <v>0.5539906103286385</v>
      </c>
    </row>
    <row r="32" spans="1:35" ht="17.25" customHeight="1" x14ac:dyDescent="0.2">
      <c r="A32" s="16">
        <v>633</v>
      </c>
      <c r="B32" s="17" t="s">
        <v>36</v>
      </c>
      <c r="C32" s="18">
        <v>46</v>
      </c>
      <c r="D32" s="20" t="s">
        <v>30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0">
        <v>0</v>
      </c>
      <c r="S32" s="20">
        <v>0</v>
      </c>
      <c r="T32" s="20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 t="s">
        <v>30</v>
      </c>
      <c r="AF32" s="20">
        <v>9</v>
      </c>
      <c r="AG32" s="24">
        <v>10.5</v>
      </c>
      <c r="AH32" s="21">
        <f t="shared" si="0"/>
        <v>19.5</v>
      </c>
      <c r="AI32" s="22">
        <f t="shared" si="1"/>
        <v>0.42391304347826086</v>
      </c>
    </row>
    <row r="33" spans="1:35" ht="17.25" customHeight="1" x14ac:dyDescent="0.2">
      <c r="A33" s="16">
        <v>660</v>
      </c>
      <c r="B33" s="25" t="s">
        <v>37</v>
      </c>
      <c r="C33" s="18">
        <v>45.9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8.1999999999999993</v>
      </c>
      <c r="AG33" s="20">
        <v>15.2</v>
      </c>
      <c r="AH33" s="21">
        <f t="shared" si="0"/>
        <v>23.4</v>
      </c>
      <c r="AI33" s="22">
        <f t="shared" si="1"/>
        <v>0.50980392156862742</v>
      </c>
    </row>
    <row r="34" spans="1:35" ht="17.25" customHeight="1" x14ac:dyDescent="0.2">
      <c r="A34" s="16">
        <v>666</v>
      </c>
      <c r="B34" s="17" t="s">
        <v>38</v>
      </c>
      <c r="C34" s="18">
        <v>31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0.1</v>
      </c>
      <c r="P34" s="24">
        <v>0</v>
      </c>
      <c r="Q34" s="24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11.6</v>
      </c>
      <c r="AG34" s="20">
        <v>9.6999999999999993</v>
      </c>
      <c r="AH34" s="21">
        <f t="shared" si="0"/>
        <v>21.4</v>
      </c>
      <c r="AI34" s="22">
        <f t="shared" si="1"/>
        <v>0.69032258064516128</v>
      </c>
    </row>
    <row r="35" spans="1:35" ht="17.25" customHeight="1" x14ac:dyDescent="0.2">
      <c r="A35" s="16">
        <v>690</v>
      </c>
      <c r="B35" s="17" t="s">
        <v>39</v>
      </c>
      <c r="C35" s="18">
        <v>28.3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4.3</v>
      </c>
      <c r="AG35" s="20">
        <v>10.199999999999999</v>
      </c>
      <c r="AH35" s="21">
        <f t="shared" si="0"/>
        <v>14.5</v>
      </c>
      <c r="AI35" s="22">
        <f t="shared" si="1"/>
        <v>0.51236749116607772</v>
      </c>
    </row>
    <row r="36" spans="1:35" ht="17.25" customHeight="1" x14ac:dyDescent="0.2">
      <c r="A36" s="16">
        <v>731</v>
      </c>
      <c r="B36" s="17" t="s">
        <v>40</v>
      </c>
      <c r="C36" s="18">
        <v>42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0">
        <v>0</v>
      </c>
      <c r="S36" s="20" t="s">
        <v>30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0.2</v>
      </c>
      <c r="AF36" s="20">
        <v>2.6</v>
      </c>
      <c r="AG36" s="20">
        <v>11.2</v>
      </c>
      <c r="AH36" s="21">
        <f t="shared" si="0"/>
        <v>14</v>
      </c>
      <c r="AI36" s="22">
        <f t="shared" si="1"/>
        <v>0.33333333333333331</v>
      </c>
    </row>
    <row r="37" spans="1:35" ht="17.25" customHeight="1" x14ac:dyDescent="0.2">
      <c r="A37" s="16">
        <v>782</v>
      </c>
      <c r="B37" s="17" t="s">
        <v>41</v>
      </c>
      <c r="C37" s="18">
        <v>41.2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1.2</v>
      </c>
      <c r="AG37" s="20">
        <v>7</v>
      </c>
      <c r="AH37" s="21">
        <f t="shared" si="0"/>
        <v>8.1999999999999993</v>
      </c>
      <c r="AI37" s="22">
        <f t="shared" si="1"/>
        <v>0.1990291262135922</v>
      </c>
    </row>
    <row r="38" spans="1:35" ht="17.25" customHeight="1" x14ac:dyDescent="0.2">
      <c r="A38" s="16">
        <v>845</v>
      </c>
      <c r="B38" s="17" t="s">
        <v>42</v>
      </c>
      <c r="C38" s="18">
        <v>42.8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7">
        <v>4.9000000000000004</v>
      </c>
      <c r="AG38" s="20">
        <v>11.2</v>
      </c>
      <c r="AH38" s="21">
        <f t="shared" si="0"/>
        <v>16.100000000000001</v>
      </c>
      <c r="AI38" s="22">
        <f t="shared" si="1"/>
        <v>0.37616822429906549</v>
      </c>
    </row>
    <row r="39" spans="1:35" ht="17.25" customHeight="1" x14ac:dyDescent="0.2">
      <c r="A39" s="141" t="s">
        <v>43</v>
      </c>
      <c r="B39" s="142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30"/>
      <c r="AI39" s="31"/>
    </row>
    <row r="40" spans="1:35" ht="17.25" customHeight="1" x14ac:dyDescent="0.2">
      <c r="A40" s="16">
        <v>1002</v>
      </c>
      <c r="B40" s="17" t="s">
        <v>44</v>
      </c>
      <c r="C40" s="18"/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4">
        <v>0.3</v>
      </c>
      <c r="K40" s="24">
        <v>0.1</v>
      </c>
      <c r="L40" s="24">
        <v>0</v>
      </c>
      <c r="M40" s="24">
        <v>0</v>
      </c>
      <c r="N40" s="24">
        <v>0.1</v>
      </c>
      <c r="O40" s="24">
        <v>0.4</v>
      </c>
      <c r="P40" s="24">
        <v>0.3</v>
      </c>
      <c r="Q40" s="24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19.7</v>
      </c>
      <c r="AG40" s="20">
        <v>13.5</v>
      </c>
      <c r="AH40" s="21">
        <f t="shared" ref="AH40:AH81" si="2">SUM(D40:AG40)</f>
        <v>34.4</v>
      </c>
      <c r="AI40" s="22"/>
    </row>
    <row r="41" spans="1:35" ht="17.25" customHeight="1" x14ac:dyDescent="0.2">
      <c r="A41" s="16">
        <v>1032</v>
      </c>
      <c r="B41" s="17" t="s">
        <v>45</v>
      </c>
      <c r="C41" s="18"/>
      <c r="D41" s="20">
        <v>0.2</v>
      </c>
      <c r="E41" s="20">
        <v>0</v>
      </c>
      <c r="F41" s="20">
        <v>0</v>
      </c>
      <c r="G41" s="20">
        <v>0</v>
      </c>
      <c r="H41" s="20">
        <v>0.2</v>
      </c>
      <c r="I41" s="20">
        <v>0.2</v>
      </c>
      <c r="J41" s="24">
        <v>0.1</v>
      </c>
      <c r="K41" s="24">
        <v>0.1</v>
      </c>
      <c r="L41" s="24">
        <v>0</v>
      </c>
      <c r="M41" s="24">
        <v>0</v>
      </c>
      <c r="N41" s="24">
        <v>0.2</v>
      </c>
      <c r="O41" s="24">
        <v>0.2</v>
      </c>
      <c r="P41" s="24">
        <v>0.1</v>
      </c>
      <c r="Q41" s="24">
        <v>0.1</v>
      </c>
      <c r="R41" s="20">
        <v>0</v>
      </c>
      <c r="S41" s="20">
        <v>0.8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4">
        <v>0</v>
      </c>
      <c r="AF41" s="20">
        <v>15.1</v>
      </c>
      <c r="AG41" s="20">
        <v>9.6</v>
      </c>
      <c r="AH41" s="21">
        <f t="shared" si="2"/>
        <v>26.9</v>
      </c>
      <c r="AI41" s="22"/>
    </row>
    <row r="42" spans="1:35" ht="17.25" customHeight="1" x14ac:dyDescent="0.2">
      <c r="A42" s="16">
        <v>1039</v>
      </c>
      <c r="B42" s="17" t="s">
        <v>46</v>
      </c>
      <c r="C42" s="18"/>
      <c r="D42" s="20">
        <v>0</v>
      </c>
      <c r="E42" s="20">
        <v>0</v>
      </c>
      <c r="F42" s="20">
        <v>0</v>
      </c>
      <c r="G42" s="20">
        <v>0</v>
      </c>
      <c r="H42" s="20">
        <v>3.4</v>
      </c>
      <c r="I42" s="20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15.4</v>
      </c>
      <c r="AG42" s="20">
        <v>7.6</v>
      </c>
      <c r="AH42" s="21">
        <f t="shared" si="2"/>
        <v>26.4</v>
      </c>
      <c r="AI42" s="22"/>
    </row>
    <row r="43" spans="1:35" ht="17.25" customHeight="1" x14ac:dyDescent="0.2">
      <c r="A43" s="16">
        <v>1041</v>
      </c>
      <c r="B43" s="17" t="s">
        <v>8</v>
      </c>
      <c r="C43" s="18"/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13.4</v>
      </c>
      <c r="AG43" s="20">
        <v>13.8</v>
      </c>
      <c r="AH43" s="21">
        <f t="shared" si="2"/>
        <v>27.200000000000003</v>
      </c>
      <c r="AI43" s="22"/>
    </row>
    <row r="44" spans="1:35" ht="17.25" customHeight="1" x14ac:dyDescent="0.2">
      <c r="A44" s="54">
        <v>1089</v>
      </c>
      <c r="B44" s="55" t="s">
        <v>48</v>
      </c>
      <c r="C44" s="18"/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10.6</v>
      </c>
      <c r="AG44" s="20">
        <v>24.3</v>
      </c>
      <c r="AH44" s="21">
        <f t="shared" si="2"/>
        <v>34.9</v>
      </c>
      <c r="AI44" s="22"/>
    </row>
    <row r="45" spans="1:35" ht="44.25" hidden="1" customHeight="1" x14ac:dyDescent="0.2">
      <c r="A45" s="16">
        <v>1094</v>
      </c>
      <c r="B45" s="33" t="s">
        <v>47</v>
      </c>
      <c r="C45" s="18"/>
      <c r="D45" s="56"/>
      <c r="E45" s="56"/>
      <c r="F45" s="56"/>
      <c r="G45" s="56"/>
      <c r="H45" s="56"/>
      <c r="I45" s="56"/>
      <c r="J45" s="56"/>
      <c r="K45" s="56"/>
      <c r="L45" s="56"/>
      <c r="M45" s="57"/>
      <c r="N45" s="56"/>
      <c r="O45" s="56"/>
      <c r="P45" s="56"/>
      <c r="Q45" s="56"/>
      <c r="R45" s="56" t="s">
        <v>50</v>
      </c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21">
        <f t="shared" si="2"/>
        <v>0</v>
      </c>
      <c r="AI45" s="22"/>
    </row>
    <row r="46" spans="1:35" ht="17.25" customHeight="1" x14ac:dyDescent="0.2">
      <c r="A46" s="16">
        <v>1105</v>
      </c>
      <c r="B46" s="17" t="s">
        <v>13</v>
      </c>
      <c r="C46" s="18"/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24</v>
      </c>
      <c r="AG46" s="20">
        <v>22.4</v>
      </c>
      <c r="AH46" s="21">
        <f t="shared" si="2"/>
        <v>46.4</v>
      </c>
      <c r="AI46" s="22"/>
    </row>
    <row r="47" spans="1:35" ht="17.25" customHeight="1" x14ac:dyDescent="0.2">
      <c r="A47" s="54">
        <v>1112</v>
      </c>
      <c r="B47" s="55" t="s">
        <v>49</v>
      </c>
      <c r="C47" s="18"/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33.1</v>
      </c>
      <c r="AG47" s="20">
        <v>82.1</v>
      </c>
      <c r="AH47" s="21">
        <f t="shared" si="2"/>
        <v>115.19999999999999</v>
      </c>
      <c r="AI47" s="22"/>
    </row>
    <row r="48" spans="1:35" ht="17.25" customHeight="1" x14ac:dyDescent="0.2">
      <c r="A48" s="34">
        <v>1151</v>
      </c>
      <c r="B48" s="17" t="s">
        <v>51</v>
      </c>
      <c r="C48" s="18"/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32">
        <v>14.9</v>
      </c>
      <c r="AG48" s="32">
        <v>1.5</v>
      </c>
      <c r="AH48" s="21">
        <f t="shared" si="2"/>
        <v>16.399999999999999</v>
      </c>
      <c r="AI48" s="22"/>
    </row>
    <row r="49" spans="1:35" ht="17.25" customHeight="1" x14ac:dyDescent="0.2">
      <c r="A49" s="16">
        <v>1160</v>
      </c>
      <c r="B49" s="17" t="s">
        <v>52</v>
      </c>
      <c r="C49" s="18"/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32.6</v>
      </c>
      <c r="AG49" s="20">
        <v>20.6</v>
      </c>
      <c r="AH49" s="21">
        <f t="shared" si="2"/>
        <v>53.2</v>
      </c>
      <c r="AI49" s="22"/>
    </row>
    <row r="50" spans="1:35" ht="17.25" customHeight="1" x14ac:dyDescent="0.2">
      <c r="A50" s="16">
        <v>1187</v>
      </c>
      <c r="B50" s="17" t="s">
        <v>53</v>
      </c>
      <c r="C50" s="18"/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19.5</v>
      </c>
      <c r="AG50" s="20">
        <v>16.399999999999999</v>
      </c>
      <c r="AH50" s="21">
        <f t="shared" si="2"/>
        <v>35.9</v>
      </c>
      <c r="AI50" s="22"/>
    </row>
    <row r="51" spans="1:35" ht="17.25" customHeight="1" x14ac:dyDescent="0.2">
      <c r="A51" s="34">
        <v>1195</v>
      </c>
      <c r="B51" s="17" t="s">
        <v>54</v>
      </c>
      <c r="C51" s="18"/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15.6</v>
      </c>
      <c r="AG51" s="20">
        <v>20.5</v>
      </c>
      <c r="AH51" s="21">
        <f t="shared" si="2"/>
        <v>36.1</v>
      </c>
      <c r="AI51" s="22"/>
    </row>
    <row r="52" spans="1:35" ht="17.25" customHeight="1" x14ac:dyDescent="0.2">
      <c r="A52" s="16">
        <v>1203</v>
      </c>
      <c r="B52" s="17" t="s">
        <v>55</v>
      </c>
      <c r="C52" s="18"/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25.7</v>
      </c>
      <c r="AG52" s="20">
        <v>10.8</v>
      </c>
      <c r="AH52" s="21">
        <f t="shared" si="2"/>
        <v>36.5</v>
      </c>
      <c r="AI52" s="22"/>
    </row>
    <row r="53" spans="1:35" ht="17.25" customHeight="1" x14ac:dyDescent="0.2">
      <c r="A53" s="16">
        <v>1211</v>
      </c>
      <c r="B53" s="17" t="s">
        <v>56</v>
      </c>
      <c r="C53" s="18"/>
      <c r="D53" s="20">
        <v>0.1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12.1</v>
      </c>
      <c r="AG53" s="20">
        <v>11.3</v>
      </c>
      <c r="AH53" s="21">
        <f t="shared" si="2"/>
        <v>23.5</v>
      </c>
      <c r="AI53" s="22"/>
    </row>
    <row r="54" spans="1:35" ht="17.25" customHeight="1" x14ac:dyDescent="0.2">
      <c r="A54" s="16">
        <v>1225</v>
      </c>
      <c r="B54" s="17" t="s">
        <v>19</v>
      </c>
      <c r="C54" s="18"/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4">
        <v>0.2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19</v>
      </c>
      <c r="AG54" s="20">
        <v>25.8</v>
      </c>
      <c r="AH54" s="21">
        <f t="shared" si="2"/>
        <v>45</v>
      </c>
      <c r="AI54" s="22"/>
    </row>
    <row r="55" spans="1:35" ht="17.25" customHeight="1" x14ac:dyDescent="0.2">
      <c r="A55" s="16">
        <v>1270</v>
      </c>
      <c r="B55" s="17" t="s">
        <v>57</v>
      </c>
      <c r="C55" s="18"/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4">
        <v>0</v>
      </c>
      <c r="K55" s="24">
        <v>0.2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31.6</v>
      </c>
      <c r="AG55" s="20">
        <v>28.6</v>
      </c>
      <c r="AH55" s="21">
        <f t="shared" si="2"/>
        <v>60.400000000000006</v>
      </c>
      <c r="AI55" s="22"/>
    </row>
    <row r="56" spans="1:35" ht="17.25" customHeight="1" x14ac:dyDescent="0.2">
      <c r="A56" s="16">
        <v>1313</v>
      </c>
      <c r="B56" s="17" t="s">
        <v>21</v>
      </c>
      <c r="C56" s="18"/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16.399999999999999</v>
      </c>
      <c r="AG56" s="20">
        <v>15</v>
      </c>
      <c r="AH56" s="21">
        <f t="shared" si="2"/>
        <v>31.4</v>
      </c>
      <c r="AI56" s="22"/>
    </row>
    <row r="57" spans="1:35" ht="17.25" customHeight="1" x14ac:dyDescent="0.2">
      <c r="A57" s="16">
        <v>1320</v>
      </c>
      <c r="B57" s="17" t="s">
        <v>22</v>
      </c>
      <c r="C57" s="18"/>
      <c r="D57" s="20">
        <v>0.1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30</v>
      </c>
      <c r="AG57" s="20">
        <v>12.6</v>
      </c>
      <c r="AH57" s="21">
        <f t="shared" si="2"/>
        <v>42.7</v>
      </c>
      <c r="AI57" s="22"/>
    </row>
    <row r="58" spans="1:35" ht="17.25" customHeight="1" x14ac:dyDescent="0.2">
      <c r="A58" s="16">
        <v>1377</v>
      </c>
      <c r="B58" s="17" t="s">
        <v>58</v>
      </c>
      <c r="C58" s="18"/>
      <c r="D58" s="20">
        <v>0.2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32" t="s">
        <v>50</v>
      </c>
      <c r="Q58" s="27">
        <v>0</v>
      </c>
      <c r="R58" s="27">
        <v>0</v>
      </c>
      <c r="S58" s="27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0.2</v>
      </c>
      <c r="AA58" s="24">
        <v>0</v>
      </c>
      <c r="AB58" s="24">
        <v>0</v>
      </c>
      <c r="AC58" s="20">
        <v>0</v>
      </c>
      <c r="AD58" s="20">
        <v>0</v>
      </c>
      <c r="AE58" s="20">
        <v>0</v>
      </c>
      <c r="AF58" s="20">
        <v>30.4</v>
      </c>
      <c r="AG58" s="20">
        <v>13.4</v>
      </c>
      <c r="AH58" s="21">
        <f t="shared" si="2"/>
        <v>44.199999999999996</v>
      </c>
      <c r="AI58" s="22"/>
    </row>
    <row r="59" spans="1:35" ht="17.25" customHeight="1" x14ac:dyDescent="0.2">
      <c r="A59" s="16">
        <v>1388</v>
      </c>
      <c r="B59" s="17" t="s">
        <v>59</v>
      </c>
      <c r="C59" s="18"/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0.4</v>
      </c>
      <c r="AF59" s="20">
        <v>15.8</v>
      </c>
      <c r="AG59" s="20">
        <v>10.8</v>
      </c>
      <c r="AH59" s="21">
        <f t="shared" si="2"/>
        <v>27</v>
      </c>
      <c r="AI59" s="22"/>
    </row>
    <row r="60" spans="1:35" ht="17.25" customHeight="1" x14ac:dyDescent="0.2">
      <c r="A60" s="16">
        <v>1389</v>
      </c>
      <c r="B60" s="17" t="s">
        <v>60</v>
      </c>
      <c r="C60" s="18"/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0.3</v>
      </c>
      <c r="AF60" s="20">
        <v>19.5</v>
      </c>
      <c r="AG60" s="20">
        <v>10.7</v>
      </c>
      <c r="AH60" s="21">
        <f t="shared" si="2"/>
        <v>30.5</v>
      </c>
      <c r="AI60" s="22"/>
    </row>
    <row r="61" spans="1:35" ht="17.25" customHeight="1" x14ac:dyDescent="0.2">
      <c r="A61" s="16">
        <v>1401</v>
      </c>
      <c r="B61" s="17" t="s">
        <v>61</v>
      </c>
      <c r="C61" s="18"/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31.2</v>
      </c>
      <c r="AG61" s="20">
        <v>13.2</v>
      </c>
      <c r="AH61" s="21">
        <f t="shared" si="2"/>
        <v>44.4</v>
      </c>
      <c r="AI61" s="22"/>
    </row>
    <row r="62" spans="1:35" ht="17.25" customHeight="1" x14ac:dyDescent="0.2">
      <c r="A62" s="16">
        <v>1415</v>
      </c>
      <c r="B62" s="17" t="s">
        <v>62</v>
      </c>
      <c r="C62" s="18"/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11.8</v>
      </c>
      <c r="AG62" s="20">
        <v>30.4</v>
      </c>
      <c r="AH62" s="21">
        <f t="shared" si="2"/>
        <v>42.2</v>
      </c>
      <c r="AI62" s="22"/>
    </row>
    <row r="63" spans="1:35" ht="17.25" customHeight="1" x14ac:dyDescent="0.2">
      <c r="A63" s="34">
        <v>1425</v>
      </c>
      <c r="B63" s="17" t="s">
        <v>63</v>
      </c>
      <c r="C63" s="18"/>
      <c r="D63" s="20">
        <v>0.2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143" t="s">
        <v>50</v>
      </c>
      <c r="R63" s="145"/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17</v>
      </c>
      <c r="AG63" s="20">
        <v>11</v>
      </c>
      <c r="AH63" s="21">
        <f t="shared" si="2"/>
        <v>28.2</v>
      </c>
      <c r="AI63" s="22"/>
    </row>
    <row r="64" spans="1:35" ht="17.25" customHeight="1" x14ac:dyDescent="0.2">
      <c r="A64" s="16">
        <v>1466</v>
      </c>
      <c r="B64" s="17" t="s">
        <v>64</v>
      </c>
      <c r="C64" s="18"/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0.1</v>
      </c>
      <c r="J64" s="24">
        <v>0</v>
      </c>
      <c r="K64" s="24">
        <v>0</v>
      </c>
      <c r="L64" s="24">
        <v>0</v>
      </c>
      <c r="M64" s="24">
        <v>0.1</v>
      </c>
      <c r="N64" s="24">
        <v>0</v>
      </c>
      <c r="O64" s="24">
        <v>0</v>
      </c>
      <c r="P64" s="24">
        <v>0</v>
      </c>
      <c r="Q64" s="24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22.6</v>
      </c>
      <c r="AG64" s="20">
        <v>16.100000000000001</v>
      </c>
      <c r="AH64" s="21">
        <f t="shared" si="2"/>
        <v>38.900000000000006</v>
      </c>
      <c r="AI64" s="22"/>
    </row>
    <row r="65" spans="1:35" ht="17.25" customHeight="1" x14ac:dyDescent="0.2">
      <c r="A65" s="16">
        <v>1469</v>
      </c>
      <c r="B65" s="17" t="s">
        <v>65</v>
      </c>
      <c r="C65" s="18"/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0.1</v>
      </c>
      <c r="J65" s="24">
        <v>0</v>
      </c>
      <c r="K65" s="24">
        <v>0</v>
      </c>
      <c r="L65" s="24">
        <v>0</v>
      </c>
      <c r="M65" s="24">
        <v>0.1</v>
      </c>
      <c r="N65" s="24">
        <v>0</v>
      </c>
      <c r="O65" s="24">
        <v>0.2</v>
      </c>
      <c r="P65" s="24">
        <v>0</v>
      </c>
      <c r="Q65" s="24">
        <v>0</v>
      </c>
      <c r="R65" s="20">
        <v>0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20">
        <v>0</v>
      </c>
      <c r="AE65" s="20">
        <v>0</v>
      </c>
      <c r="AF65" s="20">
        <v>14.1</v>
      </c>
      <c r="AG65" s="20">
        <v>12.1</v>
      </c>
      <c r="AH65" s="21">
        <f t="shared" si="2"/>
        <v>26.6</v>
      </c>
      <c r="AI65" s="22"/>
    </row>
    <row r="66" spans="1:35" ht="17.25" customHeight="1" x14ac:dyDescent="0.2">
      <c r="A66" s="16">
        <v>1505</v>
      </c>
      <c r="B66" s="17" t="s">
        <v>66</v>
      </c>
      <c r="C66" s="18"/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0">
        <v>0</v>
      </c>
      <c r="S66" s="20">
        <v>0</v>
      </c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0.3</v>
      </c>
      <c r="AF66" s="20">
        <v>6</v>
      </c>
      <c r="AG66" s="20">
        <v>18.5</v>
      </c>
      <c r="AH66" s="21">
        <f t="shared" si="2"/>
        <v>24.8</v>
      </c>
      <c r="AI66" s="22"/>
    </row>
    <row r="67" spans="1:35" ht="17.25" customHeight="1" x14ac:dyDescent="0.2">
      <c r="A67" s="16">
        <v>1559</v>
      </c>
      <c r="B67" s="17" t="s">
        <v>67</v>
      </c>
      <c r="C67" s="18"/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15.9</v>
      </c>
      <c r="AG67" s="20">
        <v>12.7</v>
      </c>
      <c r="AH67" s="21">
        <f t="shared" si="2"/>
        <v>28.6</v>
      </c>
      <c r="AI67" s="22"/>
    </row>
    <row r="68" spans="1:35" ht="17.25" customHeight="1" x14ac:dyDescent="0.2">
      <c r="A68" s="16">
        <v>1572</v>
      </c>
      <c r="B68" s="17" t="s">
        <v>33</v>
      </c>
      <c r="C68" s="18"/>
      <c r="D68" s="20">
        <v>0.1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58">
        <v>0</v>
      </c>
      <c r="W68" s="27">
        <v>0</v>
      </c>
      <c r="X68" s="24">
        <v>0</v>
      </c>
      <c r="Y68" s="24">
        <v>0</v>
      </c>
      <c r="Z68" s="32" t="s">
        <v>50</v>
      </c>
      <c r="AA68" s="27">
        <v>0</v>
      </c>
      <c r="AB68" s="27">
        <v>0</v>
      </c>
      <c r="AC68" s="27">
        <v>0</v>
      </c>
      <c r="AD68" s="27">
        <v>0</v>
      </c>
      <c r="AE68" s="27">
        <v>0.1</v>
      </c>
      <c r="AF68" s="27">
        <v>11.3</v>
      </c>
      <c r="AG68" s="24">
        <v>10.3</v>
      </c>
      <c r="AH68" s="21">
        <f t="shared" si="2"/>
        <v>21.8</v>
      </c>
      <c r="AI68" s="22"/>
    </row>
    <row r="69" spans="1:35" ht="17.25" customHeight="1" x14ac:dyDescent="0.2">
      <c r="A69" s="16">
        <v>1592</v>
      </c>
      <c r="B69" s="17" t="s">
        <v>68</v>
      </c>
      <c r="C69" s="18"/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0">
        <v>0.2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12.4</v>
      </c>
      <c r="AG69" s="24">
        <v>13.4</v>
      </c>
      <c r="AH69" s="21">
        <f t="shared" si="2"/>
        <v>26</v>
      </c>
      <c r="AI69" s="22"/>
    </row>
    <row r="70" spans="1:35" ht="17.25" customHeight="1" x14ac:dyDescent="0.2">
      <c r="A70" s="16">
        <v>1597</v>
      </c>
      <c r="B70" s="17" t="s">
        <v>69</v>
      </c>
      <c r="C70" s="18"/>
      <c r="D70" s="20">
        <v>0.2</v>
      </c>
      <c r="E70" s="20">
        <v>0</v>
      </c>
      <c r="F70" s="20">
        <v>0</v>
      </c>
      <c r="G70" s="20">
        <v>0</v>
      </c>
      <c r="H70" s="20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0">
        <v>0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14</v>
      </c>
      <c r="AG70" s="20">
        <v>13.4</v>
      </c>
      <c r="AH70" s="21">
        <f t="shared" si="2"/>
        <v>27.6</v>
      </c>
      <c r="AI70" s="22"/>
    </row>
    <row r="71" spans="1:35" ht="17.25" customHeight="1" x14ac:dyDescent="0.2">
      <c r="A71" s="16">
        <v>1630</v>
      </c>
      <c r="B71" s="17" t="s">
        <v>70</v>
      </c>
      <c r="C71" s="18"/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0">
        <v>0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0">
        <v>0</v>
      </c>
      <c r="AC71" s="20">
        <v>0</v>
      </c>
      <c r="AD71" s="20">
        <v>0</v>
      </c>
      <c r="AE71" s="20">
        <v>0.6</v>
      </c>
      <c r="AF71" s="20">
        <v>4.9000000000000004</v>
      </c>
      <c r="AG71" s="20">
        <v>18.8</v>
      </c>
      <c r="AH71" s="21">
        <f t="shared" si="2"/>
        <v>24.3</v>
      </c>
      <c r="AI71" s="22"/>
    </row>
    <row r="72" spans="1:35" ht="17.25" customHeight="1" x14ac:dyDescent="0.2">
      <c r="A72" s="16">
        <v>1632</v>
      </c>
      <c r="B72" s="17" t="s">
        <v>71</v>
      </c>
      <c r="C72" s="18"/>
      <c r="D72" s="143" t="s">
        <v>99</v>
      </c>
      <c r="E72" s="147"/>
      <c r="F72" s="147"/>
      <c r="G72" s="147"/>
      <c r="H72" s="147"/>
      <c r="I72" s="147"/>
      <c r="J72" s="148"/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10.3</v>
      </c>
      <c r="AG72" s="20">
        <v>14.5</v>
      </c>
      <c r="AH72" s="21">
        <f t="shared" si="2"/>
        <v>24.8</v>
      </c>
      <c r="AI72" s="22"/>
    </row>
    <row r="73" spans="1:35" ht="17.25" customHeight="1" x14ac:dyDescent="0.2">
      <c r="A73" s="16">
        <v>1640</v>
      </c>
      <c r="B73" s="17" t="s">
        <v>72</v>
      </c>
      <c r="C73" s="18"/>
      <c r="D73" s="20">
        <v>0.2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0.2</v>
      </c>
      <c r="P73" s="24">
        <v>0</v>
      </c>
      <c r="Q73" s="24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20">
        <v>0</v>
      </c>
      <c r="AE73" s="20">
        <v>0</v>
      </c>
      <c r="AF73" s="20">
        <v>15</v>
      </c>
      <c r="AG73" s="20">
        <v>11</v>
      </c>
      <c r="AH73" s="21">
        <f t="shared" si="2"/>
        <v>26.4</v>
      </c>
      <c r="AI73" s="22"/>
    </row>
    <row r="74" spans="1:35" ht="17.25" customHeight="1" x14ac:dyDescent="0.2">
      <c r="A74" s="16">
        <v>1666</v>
      </c>
      <c r="B74" s="17" t="s">
        <v>73</v>
      </c>
      <c r="C74" s="18"/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0.1</v>
      </c>
      <c r="P74" s="24">
        <v>0</v>
      </c>
      <c r="Q74" s="24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11.6</v>
      </c>
      <c r="AG74" s="20">
        <v>9.6999999999999993</v>
      </c>
      <c r="AH74" s="21">
        <f t="shared" si="2"/>
        <v>21.4</v>
      </c>
      <c r="AI74" s="22"/>
    </row>
    <row r="75" spans="1:35" ht="16.5" customHeight="1" x14ac:dyDescent="0.2">
      <c r="A75" s="16">
        <v>1668</v>
      </c>
      <c r="B75" s="17" t="s">
        <v>74</v>
      </c>
      <c r="C75" s="18"/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4">
        <v>0</v>
      </c>
      <c r="K75" s="24">
        <v>0</v>
      </c>
      <c r="L75" s="24">
        <v>0</v>
      </c>
      <c r="M75" s="24">
        <v>0</v>
      </c>
      <c r="N75" s="143" t="s">
        <v>50</v>
      </c>
      <c r="O75" s="149"/>
      <c r="P75" s="24">
        <v>0</v>
      </c>
      <c r="Q75" s="24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>
        <v>11.3</v>
      </c>
      <c r="AG75" s="20">
        <v>10.4</v>
      </c>
      <c r="AH75" s="21">
        <f t="shared" si="2"/>
        <v>21.700000000000003</v>
      </c>
      <c r="AI75" s="22"/>
    </row>
    <row r="76" spans="1:35" ht="16.5" customHeight="1" x14ac:dyDescent="0.2">
      <c r="A76" s="16">
        <v>1674</v>
      </c>
      <c r="B76" s="17" t="s">
        <v>75</v>
      </c>
      <c r="C76" s="18"/>
      <c r="D76" s="20">
        <v>0.2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0.1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0</v>
      </c>
      <c r="AC76" s="27">
        <v>0</v>
      </c>
      <c r="AD76" s="27">
        <v>0</v>
      </c>
      <c r="AE76" s="24">
        <v>0.1</v>
      </c>
      <c r="AF76" s="24">
        <v>9.3000000000000007</v>
      </c>
      <c r="AG76" s="24">
        <v>12.4</v>
      </c>
      <c r="AH76" s="21">
        <f t="shared" si="2"/>
        <v>22.1</v>
      </c>
      <c r="AI76" s="22"/>
    </row>
    <row r="77" spans="1:35" ht="17.25" customHeight="1" x14ac:dyDescent="0.2">
      <c r="A77" s="16">
        <v>1686</v>
      </c>
      <c r="B77" s="17" t="s">
        <v>76</v>
      </c>
      <c r="C77" s="18"/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0">
        <v>0</v>
      </c>
      <c r="S77" s="20">
        <v>0</v>
      </c>
      <c r="T77" s="20">
        <v>0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20">
        <v>0</v>
      </c>
      <c r="AA77" s="20">
        <v>0</v>
      </c>
      <c r="AB77" s="20">
        <v>0</v>
      </c>
      <c r="AC77" s="20">
        <v>0</v>
      </c>
      <c r="AD77" s="20">
        <v>0</v>
      </c>
      <c r="AE77" s="20">
        <v>0.4</v>
      </c>
      <c r="AF77" s="20">
        <v>6.6</v>
      </c>
      <c r="AG77" s="20">
        <v>12.2</v>
      </c>
      <c r="AH77" s="21">
        <f t="shared" si="2"/>
        <v>19.2</v>
      </c>
      <c r="AI77" s="22"/>
    </row>
    <row r="78" spans="1:35" ht="17.25" customHeight="1" x14ac:dyDescent="0.2">
      <c r="A78" s="16">
        <v>1690</v>
      </c>
      <c r="B78" s="17" t="s">
        <v>39</v>
      </c>
      <c r="C78" s="18"/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5.2</v>
      </c>
      <c r="AG78" s="20">
        <v>8.8000000000000007</v>
      </c>
      <c r="AH78" s="21">
        <f t="shared" si="2"/>
        <v>14</v>
      </c>
      <c r="AI78" s="22"/>
    </row>
    <row r="79" spans="1:35" ht="17.25" customHeight="1" x14ac:dyDescent="0.2">
      <c r="A79" s="16">
        <v>1800</v>
      </c>
      <c r="B79" s="17" t="s">
        <v>77</v>
      </c>
      <c r="C79" s="18"/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0">
        <v>0</v>
      </c>
      <c r="S79" s="20">
        <v>0</v>
      </c>
      <c r="T79" s="20">
        <v>0</v>
      </c>
      <c r="U79" s="20">
        <v>0</v>
      </c>
      <c r="V79" s="20">
        <v>0</v>
      </c>
      <c r="W79" s="20">
        <v>0</v>
      </c>
      <c r="X79" s="20">
        <v>0</v>
      </c>
      <c r="Y79" s="20">
        <v>0</v>
      </c>
      <c r="Z79" s="20">
        <v>0</v>
      </c>
      <c r="AA79" s="20">
        <v>0</v>
      </c>
      <c r="AB79" s="20">
        <v>0</v>
      </c>
      <c r="AC79" s="20">
        <v>0</v>
      </c>
      <c r="AD79" s="20">
        <v>0</v>
      </c>
      <c r="AE79" s="20">
        <v>0</v>
      </c>
      <c r="AF79" s="20">
        <v>0.8</v>
      </c>
      <c r="AG79" s="20">
        <v>9.1999999999999993</v>
      </c>
      <c r="AH79" s="21">
        <f t="shared" si="2"/>
        <v>10</v>
      </c>
      <c r="AI79" s="22"/>
    </row>
    <row r="80" spans="1:35" ht="17.25" customHeight="1" x14ac:dyDescent="0.2">
      <c r="A80" s="16">
        <v>1810</v>
      </c>
      <c r="B80" s="17" t="s">
        <v>78</v>
      </c>
      <c r="C80" s="18"/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0">
        <v>0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0</v>
      </c>
      <c r="AD80" s="20">
        <v>0</v>
      </c>
      <c r="AE80" s="20">
        <v>0</v>
      </c>
      <c r="AF80" s="20">
        <v>3.3</v>
      </c>
      <c r="AG80" s="20">
        <v>11.8</v>
      </c>
      <c r="AH80" s="21">
        <f t="shared" si="2"/>
        <v>15.100000000000001</v>
      </c>
      <c r="AI80" s="22"/>
    </row>
    <row r="81" spans="1:35" ht="17.25" customHeight="1" x14ac:dyDescent="0.2">
      <c r="A81" s="16">
        <v>1889</v>
      </c>
      <c r="B81" s="17" t="s">
        <v>79</v>
      </c>
      <c r="C81" s="18"/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4.5999999999999996</v>
      </c>
      <c r="AG81" s="20">
        <v>8.8000000000000007</v>
      </c>
      <c r="AH81" s="21">
        <f t="shared" si="2"/>
        <v>13.4</v>
      </c>
      <c r="AI81" s="22"/>
    </row>
    <row r="82" spans="1:35" ht="18.75" customHeight="1" x14ac:dyDescent="0.2">
      <c r="B82" s="60" t="s">
        <v>80</v>
      </c>
      <c r="C82" s="61">
        <v>53.3</v>
      </c>
      <c r="D82" s="35">
        <v>0</v>
      </c>
      <c r="E82" s="35">
        <v>0</v>
      </c>
      <c r="F82" s="35">
        <v>0</v>
      </c>
      <c r="G82" s="35">
        <v>0</v>
      </c>
      <c r="H82" s="35">
        <v>0.1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0</v>
      </c>
      <c r="W82" s="35">
        <v>0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15.3</v>
      </c>
      <c r="AG82" s="35">
        <v>15.7</v>
      </c>
      <c r="AH82" s="13">
        <v>32.299999999999997</v>
      </c>
      <c r="AI82" s="36">
        <f>AH82/C82</f>
        <v>0.60600375234521575</v>
      </c>
    </row>
    <row r="83" spans="1:35" s="37" customFormat="1" ht="12.75" customHeight="1" x14ac:dyDescent="0.2">
      <c r="B83" s="38"/>
      <c r="C83" s="39"/>
      <c r="E83" s="40"/>
      <c r="F83" s="40"/>
      <c r="G83" s="41"/>
      <c r="H83" s="40" t="s">
        <v>81</v>
      </c>
      <c r="I83" s="42"/>
      <c r="K83" s="43"/>
      <c r="L83" s="40" t="s">
        <v>82</v>
      </c>
      <c r="M83" s="42"/>
      <c r="N83" s="42"/>
      <c r="O83" s="42"/>
      <c r="P83" s="40" t="s">
        <v>83</v>
      </c>
      <c r="Q83" s="42"/>
      <c r="R83" s="42"/>
      <c r="S83" s="42"/>
      <c r="T83" s="42"/>
      <c r="U83" s="42" t="s">
        <v>84</v>
      </c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</row>
    <row r="84" spans="1:35" x14ac:dyDescent="0.2">
      <c r="AH84" s="44"/>
      <c r="AI84" s="45"/>
    </row>
    <row r="85" spans="1:35" x14ac:dyDescent="0.2">
      <c r="AH85" s="44"/>
      <c r="AI85" s="45"/>
    </row>
    <row r="86" spans="1:35" s="52" customFormat="1" ht="44.25" hidden="1" customHeight="1" outlineLevel="1" x14ac:dyDescent="0.25">
      <c r="A86" s="46"/>
      <c r="B86" s="47" t="s">
        <v>85</v>
      </c>
      <c r="C86" s="48" t="s">
        <v>86</v>
      </c>
      <c r="D86" s="49">
        <f t="shared" ref="D86:AG86" si="3">SUM(D3,D4,D5,D34,D36)/(SUM((COUNTIF(D3,"&gt;=0")),(COUNTIF(D4,"&gt;=0")),(COUNTIF(D5,"&gt;=0")),(COUNTIF(D34,"&gt;=0")),(COUNTIF(D36,"&gt;=0")))+SUM((COUNTIF(D3,"=TR")),(COUNTIF(D4,"=TR")),(COUNTIF(D5,"=TR")),(COUNTIF(D34,"=TR")),(COUNTIF(D36,"=TR"))))</f>
        <v>0</v>
      </c>
      <c r="E86" s="49">
        <f t="shared" si="3"/>
        <v>0</v>
      </c>
      <c r="F86" s="49">
        <f t="shared" si="3"/>
        <v>0</v>
      </c>
      <c r="G86" s="49">
        <f t="shared" si="3"/>
        <v>0</v>
      </c>
      <c r="H86" s="49">
        <f t="shared" si="3"/>
        <v>0.82</v>
      </c>
      <c r="I86" s="49">
        <f t="shared" si="3"/>
        <v>0</v>
      </c>
      <c r="J86" s="49">
        <f t="shared" si="3"/>
        <v>0</v>
      </c>
      <c r="K86" s="49">
        <f t="shared" si="3"/>
        <v>0</v>
      </c>
      <c r="L86" s="49">
        <f t="shared" si="3"/>
        <v>0</v>
      </c>
      <c r="M86" s="49">
        <f t="shared" si="3"/>
        <v>0</v>
      </c>
      <c r="N86" s="49">
        <f t="shared" si="3"/>
        <v>0</v>
      </c>
      <c r="O86" s="49">
        <f t="shared" si="3"/>
        <v>0.02</v>
      </c>
      <c r="P86" s="49">
        <f t="shared" si="3"/>
        <v>0</v>
      </c>
      <c r="Q86" s="49">
        <f t="shared" si="3"/>
        <v>0</v>
      </c>
      <c r="R86" s="49">
        <f t="shared" si="3"/>
        <v>0</v>
      </c>
      <c r="S86" s="49">
        <f t="shared" si="3"/>
        <v>0</v>
      </c>
      <c r="T86" s="49">
        <f t="shared" si="3"/>
        <v>0</v>
      </c>
      <c r="U86" s="49">
        <f t="shared" si="3"/>
        <v>0</v>
      </c>
      <c r="V86" s="49">
        <f t="shared" si="3"/>
        <v>0</v>
      </c>
      <c r="W86" s="49">
        <f t="shared" si="3"/>
        <v>0</v>
      </c>
      <c r="X86" s="49">
        <f t="shared" si="3"/>
        <v>0</v>
      </c>
      <c r="Y86" s="49">
        <f t="shared" si="3"/>
        <v>0</v>
      </c>
      <c r="Z86" s="49">
        <f t="shared" si="3"/>
        <v>0</v>
      </c>
      <c r="AA86" s="49">
        <f t="shared" si="3"/>
        <v>0</v>
      </c>
      <c r="AB86" s="49">
        <f t="shared" si="3"/>
        <v>0</v>
      </c>
      <c r="AC86" s="49">
        <f t="shared" si="3"/>
        <v>0</v>
      </c>
      <c r="AD86" s="49">
        <f t="shared" si="3"/>
        <v>0</v>
      </c>
      <c r="AE86" s="49">
        <f t="shared" si="3"/>
        <v>0.04</v>
      </c>
      <c r="AF86" s="49">
        <f t="shared" si="3"/>
        <v>11.440000000000001</v>
      </c>
      <c r="AG86" s="49">
        <f t="shared" si="3"/>
        <v>13.080000000000002</v>
      </c>
      <c r="AH86" s="50"/>
      <c r="AI86" s="51"/>
    </row>
    <row r="87" spans="1:35" ht="44.25" hidden="1" customHeight="1" outlineLevel="1" x14ac:dyDescent="0.2">
      <c r="C87" s="6" t="s">
        <v>87</v>
      </c>
      <c r="D87" s="49" t="e">
        <f>SUM(D33,#REF!,D7,D6)/(SUM((COUNTIF(D33,"&gt;=0")),(COUNTIF(#REF!,"&gt;=0")),(COUNTIF(D7,"&gt;=0")),(COUNTIF(D6,"&gt;=0")))+SUM((COUNTIF(D33,"=TR")),(COUNTIF(#REF!,"=TR")),(COUNTIF(D7,"=TR")),(COUNTIF(D6,"=TR"))))</f>
        <v>#REF!</v>
      </c>
      <c r="E87" s="49" t="e">
        <f>SUM(E33,#REF!,E7,E6)/(SUM((COUNTIF(E33,"&gt;=0")),(COUNTIF(#REF!,"&gt;=0")),(COUNTIF(E7,"&gt;=0")),(COUNTIF(E6,"&gt;=0")))+SUM((COUNTIF(E33,"=TR")),(COUNTIF(#REF!,"=TR")),(COUNTIF(E7,"=TR")),(COUNTIF(E6,"=TR"))))</f>
        <v>#REF!</v>
      </c>
      <c r="F87" s="49" t="e">
        <f>SUM(F33,#REF!,F7,F6)/(SUM((COUNTIF(F33,"&gt;=0")),(COUNTIF(#REF!,"&gt;=0")),(COUNTIF(F7,"&gt;=0")),(COUNTIF(F6,"&gt;=0")))+SUM((COUNTIF(F33,"=TR")),(COUNTIF(#REF!,"=TR")),(COUNTIF(F7,"=TR")),(COUNTIF(F6,"=TR"))))</f>
        <v>#REF!</v>
      </c>
      <c r="G87" s="49" t="e">
        <f>SUM(G33,#REF!,G7,G6)/(SUM((COUNTIF(G33,"&gt;=0")),(COUNTIF(#REF!,"&gt;=0")),(COUNTIF(G7,"&gt;=0")),(COUNTIF(G6,"&gt;=0")))+SUM((COUNTIF(G33,"=TR")),(COUNTIF(#REF!,"=TR")),(COUNTIF(G7,"=TR")),(COUNTIF(G6,"=TR"))))</f>
        <v>#REF!</v>
      </c>
      <c r="H87" s="49" t="e">
        <f>SUM(H33,#REF!,H7,H6)/(SUM((COUNTIF(H33,"&gt;=0")),(COUNTIF(#REF!,"&gt;=0")),(COUNTIF(H7,"&gt;=0")),(COUNTIF(H6,"&gt;=0")))+SUM((COUNTIF(H33,"=TR")),(COUNTIF(#REF!,"=TR")),(COUNTIF(H7,"=TR")),(COUNTIF(H6,"=TR"))))</f>
        <v>#REF!</v>
      </c>
      <c r="I87" s="49" t="e">
        <f>SUM(I33,#REF!,I7,I6)/(SUM((COUNTIF(I33,"&gt;=0")),(COUNTIF(#REF!,"&gt;=0")),(COUNTIF(I7,"&gt;=0")),(COUNTIF(I6,"&gt;=0")))+SUM((COUNTIF(I33,"=TR")),(COUNTIF(#REF!,"=TR")),(COUNTIF(I7,"=TR")),(COUNTIF(I6,"=TR"))))</f>
        <v>#REF!</v>
      </c>
      <c r="J87" s="49" t="e">
        <f>SUM(J33,#REF!,J7,J6)/(SUM((COUNTIF(J33,"&gt;=0")),(COUNTIF(#REF!,"&gt;=0")),(COUNTIF(J7,"&gt;=0")),(COUNTIF(J6,"&gt;=0")))+SUM((COUNTIF(J33,"=TR")),(COUNTIF(#REF!,"=TR")),(COUNTIF(J7,"=TR")),(COUNTIF(J6,"=TR"))))</f>
        <v>#REF!</v>
      </c>
      <c r="K87" s="49" t="e">
        <f>SUM(K33,#REF!,K7,K6)/(SUM((COUNTIF(K33,"&gt;=0")),(COUNTIF(#REF!,"&gt;=0")),(COUNTIF(K7,"&gt;=0")),(COUNTIF(K6,"&gt;=0")))+SUM((COUNTIF(K33,"=TR")),(COUNTIF(#REF!,"=TR")),(COUNTIF(K7,"=TR")),(COUNTIF(K6,"=TR"))))</f>
        <v>#REF!</v>
      </c>
      <c r="L87" s="49" t="e">
        <f>SUM(L33,#REF!,L7,L6)/(SUM((COUNTIF(L33,"&gt;=0")),(COUNTIF(#REF!,"&gt;=0")),(COUNTIF(L7,"&gt;=0")),(COUNTIF(L6,"&gt;=0")))+SUM((COUNTIF(L33,"=TR")),(COUNTIF(#REF!,"=TR")),(COUNTIF(L7,"=TR")),(COUNTIF(L6,"=TR"))))</f>
        <v>#REF!</v>
      </c>
      <c r="M87" s="49" t="e">
        <f>SUM(M33,#REF!,M7,M6)/(SUM((COUNTIF(M33,"&gt;=0")),(COUNTIF(#REF!,"&gt;=0")),(COUNTIF(M7,"&gt;=0")),(COUNTIF(M6,"&gt;=0")))+SUM((COUNTIF(M33,"=TR")),(COUNTIF(#REF!,"=TR")),(COUNTIF(M7,"=TR")),(COUNTIF(M6,"=TR"))))</f>
        <v>#REF!</v>
      </c>
      <c r="N87" s="49" t="e">
        <f>SUM(N33,#REF!,N7,N6)/(SUM((COUNTIF(N33,"&gt;=0")),(COUNTIF(#REF!,"&gt;=0")),(COUNTIF(N7,"&gt;=0")),(COUNTIF(N6,"&gt;=0")))+SUM((COUNTIF(N33,"=TR")),(COUNTIF(#REF!,"=TR")),(COUNTIF(N7,"=TR")),(COUNTIF(N6,"=TR"))))</f>
        <v>#REF!</v>
      </c>
      <c r="O87" s="49" t="e">
        <f>SUM(O33,#REF!,O7,O6)/(SUM((COUNTIF(O33,"&gt;=0")),(COUNTIF(#REF!,"&gt;=0")),(COUNTIF(O7,"&gt;=0")),(COUNTIF(O6,"&gt;=0")))+SUM((COUNTIF(O33,"=TR")),(COUNTIF(#REF!,"=TR")),(COUNTIF(O7,"=TR")),(COUNTIF(O6,"=TR"))))</f>
        <v>#REF!</v>
      </c>
      <c r="P87" s="49" t="e">
        <f>SUM(P33,#REF!,P7,P6)/(SUM((COUNTIF(P33,"&gt;=0")),(COUNTIF(#REF!,"&gt;=0")),(COUNTIF(P7,"&gt;=0")),(COUNTIF(P6,"&gt;=0")))+SUM((COUNTIF(P33,"=TR")),(COUNTIF(#REF!,"=TR")),(COUNTIF(P7,"=TR")),(COUNTIF(P6,"=TR"))))</f>
        <v>#REF!</v>
      </c>
      <c r="Q87" s="49" t="e">
        <f>SUM(Q33,#REF!,Q7,Q6)/(SUM((COUNTIF(Q33,"&gt;=0")),(COUNTIF(#REF!,"&gt;=0")),(COUNTIF(Q7,"&gt;=0")),(COUNTIF(Q6,"&gt;=0")))+SUM((COUNTIF(Q33,"=TR")),(COUNTIF(#REF!,"=TR")),(COUNTIF(Q7,"=TR")),(COUNTIF(Q6,"=TR"))))</f>
        <v>#REF!</v>
      </c>
      <c r="R87" s="49" t="e">
        <f>SUM(R33,#REF!,R7,R6)/(SUM((COUNTIF(R33,"&gt;=0")),(COUNTIF(#REF!,"&gt;=0")),(COUNTIF(R7,"&gt;=0")),(COUNTIF(R6,"&gt;=0")))+SUM((COUNTIF(R33,"=TR")),(COUNTIF(#REF!,"=TR")),(COUNTIF(R7,"=TR")),(COUNTIF(R6,"=TR"))))</f>
        <v>#REF!</v>
      </c>
      <c r="S87" s="49" t="e">
        <f>SUM(S33,#REF!,S7,S6)/(SUM((COUNTIF(S33,"&gt;=0")),(COUNTIF(#REF!,"&gt;=0")),(COUNTIF(S7,"&gt;=0")),(COUNTIF(S6,"&gt;=0")))+SUM((COUNTIF(S33,"=TR")),(COUNTIF(#REF!,"=TR")),(COUNTIF(S7,"=TR")),(COUNTIF(S6,"=TR"))))</f>
        <v>#REF!</v>
      </c>
      <c r="T87" s="49" t="e">
        <f>SUM(T33,#REF!,T7,T6)/(SUM((COUNTIF(T33,"&gt;=0")),(COUNTIF(#REF!,"&gt;=0")),(COUNTIF(T7,"&gt;=0")),(COUNTIF(T6,"&gt;=0")))+SUM((COUNTIF(T33,"=TR")),(COUNTIF(#REF!,"=TR")),(COUNTIF(T7,"=TR")),(COUNTIF(T6,"=TR"))))</f>
        <v>#REF!</v>
      </c>
      <c r="U87" s="49" t="e">
        <f>SUM(U33,#REF!,U7,U6)/(SUM((COUNTIF(U33,"&gt;=0")),(COUNTIF(#REF!,"&gt;=0")),(COUNTIF(U7,"&gt;=0")),(COUNTIF(U6,"&gt;=0")))+SUM((COUNTIF(U33,"=TR")),(COUNTIF(#REF!,"=TR")),(COUNTIF(U7,"=TR")),(COUNTIF(U6,"=TR"))))</f>
        <v>#REF!</v>
      </c>
      <c r="V87" s="49" t="e">
        <f>SUM(V33,#REF!,V7,V6)/(SUM((COUNTIF(V33,"&gt;=0")),(COUNTIF(#REF!,"&gt;=0")),(COUNTIF(V7,"&gt;=0")),(COUNTIF(V6,"&gt;=0")))+SUM((COUNTIF(V33,"=TR")),(COUNTIF(#REF!,"=TR")),(COUNTIF(V7,"=TR")),(COUNTIF(V6,"=TR"))))</f>
        <v>#REF!</v>
      </c>
      <c r="W87" s="49" t="e">
        <f>SUM(W33,#REF!,W7,W6)/(SUM((COUNTIF(W33,"&gt;=0")),(COUNTIF(#REF!,"&gt;=0")),(COUNTIF(W7,"&gt;=0")),(COUNTIF(W6,"&gt;=0")))+SUM((COUNTIF(W33,"=TR")),(COUNTIF(#REF!,"=TR")),(COUNTIF(W7,"=TR")),(COUNTIF(W6,"=TR"))))</f>
        <v>#REF!</v>
      </c>
      <c r="X87" s="49" t="e">
        <f>SUM(X33,#REF!,X7,X6)/(SUM((COUNTIF(X33,"&gt;=0")),(COUNTIF(#REF!,"&gt;=0")),(COUNTIF(X7,"&gt;=0")),(COUNTIF(X6,"&gt;=0")))+SUM((COUNTIF(X33,"=TR")),(COUNTIF(#REF!,"=TR")),(COUNTIF(X7,"=TR")),(COUNTIF(X6,"=TR"))))</f>
        <v>#REF!</v>
      </c>
      <c r="Y87" s="49" t="e">
        <f>SUM(Y33,#REF!,Y7,Y6)/(SUM((COUNTIF(Y33,"&gt;=0")),(COUNTIF(#REF!,"&gt;=0")),(COUNTIF(Y7,"&gt;=0")),(COUNTIF(Y6,"&gt;=0")))+SUM((COUNTIF(Y33,"=TR")),(COUNTIF(#REF!,"=TR")),(COUNTIF(Y7,"=TR")),(COUNTIF(Y6,"=TR"))))</f>
        <v>#REF!</v>
      </c>
      <c r="Z87" s="49" t="e">
        <f>SUM(Z33,#REF!,Z7,Z6)/(SUM((COUNTIF(Z33,"&gt;=0")),(COUNTIF(#REF!,"&gt;=0")),(COUNTIF(Z7,"&gt;=0")),(COUNTIF(Z6,"&gt;=0")))+SUM((COUNTIF(Z33,"=TR")),(COUNTIF(#REF!,"=TR")),(COUNTIF(Z7,"=TR")),(COUNTIF(Z6,"=TR"))))</f>
        <v>#REF!</v>
      </c>
      <c r="AA87" s="49" t="e">
        <f>SUM(AA33,#REF!,AA7,AA6)/(SUM((COUNTIF(AA33,"&gt;=0")),(COUNTIF(#REF!,"&gt;=0")),(COUNTIF(AA7,"&gt;=0")),(COUNTIF(AA6,"&gt;=0")))+SUM((COUNTIF(AA33,"=TR")),(COUNTIF(#REF!,"=TR")),(COUNTIF(AA7,"=TR")),(COUNTIF(AA6,"=TR"))))</f>
        <v>#REF!</v>
      </c>
      <c r="AB87" s="49" t="e">
        <f>SUM(AB33,#REF!,AB7,AB6)/(SUM((COUNTIF(AB33,"&gt;=0")),(COUNTIF(#REF!,"&gt;=0")),(COUNTIF(AB7,"&gt;=0")),(COUNTIF(AB6,"&gt;=0")))+SUM((COUNTIF(AB33,"=TR")),(COUNTIF(#REF!,"=TR")),(COUNTIF(AB7,"=TR")),(COUNTIF(AB6,"=TR"))))</f>
        <v>#REF!</v>
      </c>
      <c r="AC87" s="49" t="e">
        <f>SUM(AC33,#REF!,AC7,AC6)/(SUM((COUNTIF(AC33,"&gt;=0")),(COUNTIF(#REF!,"&gt;=0")),(COUNTIF(AC7,"&gt;=0")),(COUNTIF(AC6,"&gt;=0")))+SUM((COUNTIF(AC33,"=TR")),(COUNTIF(#REF!,"=TR")),(COUNTIF(AC7,"=TR")),(COUNTIF(AC6,"=TR"))))</f>
        <v>#REF!</v>
      </c>
      <c r="AD87" s="49" t="e">
        <f>SUM(AD33,#REF!,AD7,AD6)/(SUM((COUNTIF(AD33,"&gt;=0")),(COUNTIF(#REF!,"&gt;=0")),(COUNTIF(AD7,"&gt;=0")),(COUNTIF(AD6,"&gt;=0")))+SUM((COUNTIF(AD33,"=TR")),(COUNTIF(#REF!,"=TR")),(COUNTIF(AD7,"=TR")),(COUNTIF(AD6,"=TR"))))</f>
        <v>#REF!</v>
      </c>
      <c r="AE87" s="49" t="e">
        <f>SUM(AE33,#REF!,AE7,AE6)/(SUM((COUNTIF(AE33,"&gt;=0")),(COUNTIF(#REF!,"&gt;=0")),(COUNTIF(AE7,"&gt;=0")),(COUNTIF(AE6,"&gt;=0")))+SUM((COUNTIF(AE33,"=TR")),(COUNTIF(#REF!,"=TR")),(COUNTIF(AE7,"=TR")),(COUNTIF(AE6,"=TR"))))</f>
        <v>#REF!</v>
      </c>
      <c r="AF87" s="49" t="e">
        <f>SUM(AF33,#REF!,AF7,AF6)/(SUM((COUNTIF(AF33,"&gt;=0")),(COUNTIF(#REF!,"&gt;=0")),(COUNTIF(AF7,"&gt;=0")),(COUNTIF(AF6,"&gt;=0")))+SUM((COUNTIF(AF33,"=TR")),(COUNTIF(#REF!,"=TR")),(COUNTIF(AF7,"=TR")),(COUNTIF(AF6,"=TR"))))</f>
        <v>#REF!</v>
      </c>
      <c r="AG87" s="49" t="e">
        <f>SUM(AG33,#REF!,AG7,AG6)/(SUM((COUNTIF(AG33,"&gt;=0")),(COUNTIF(#REF!,"&gt;=0")),(COUNTIF(AG7,"&gt;=0")),(COUNTIF(AG6,"&gt;=0")))+SUM((COUNTIF(AG33,"=TR")),(COUNTIF(#REF!,"=TR")),(COUNTIF(AG7,"=TR")),(COUNTIF(AG6,"=TR"))))</f>
        <v>#REF!</v>
      </c>
      <c r="AH87" s="44"/>
      <c r="AI87" s="45"/>
    </row>
    <row r="88" spans="1:35" ht="44.25" hidden="1" customHeight="1" outlineLevel="1" x14ac:dyDescent="0.2">
      <c r="C88" s="6" t="s">
        <v>88</v>
      </c>
      <c r="D88" s="49">
        <f t="shared" ref="D88:AG88" si="4">SUM(D8,D11,D9,D28,D29)/(SUM((COUNTIF(D8,"&gt;=0")),(COUNTIF(D11,"&gt;=0")),(COUNTIF(D9,"&gt;=0")),(COUNTIF(D28,"&gt;=0")),(COUNTIF(D29,"&gt;=0")))+SUM((COUNTIF(D8,"=TR")),(COUNTIF(D11,"=TR")),(COUNTIF(D9,"=TR")),(COUNTIF(D28,"=TR")),(COUNTIF(D29,"=TR"))))</f>
        <v>0</v>
      </c>
      <c r="E88" s="49">
        <f t="shared" si="4"/>
        <v>0</v>
      </c>
      <c r="F88" s="49">
        <f t="shared" si="4"/>
        <v>0</v>
      </c>
      <c r="G88" s="49">
        <f t="shared" si="4"/>
        <v>0</v>
      </c>
      <c r="H88" s="49">
        <f t="shared" si="4"/>
        <v>0</v>
      </c>
      <c r="I88" s="49">
        <f t="shared" si="4"/>
        <v>0</v>
      </c>
      <c r="J88" s="49">
        <f t="shared" si="4"/>
        <v>0</v>
      </c>
      <c r="K88" s="49">
        <f t="shared" si="4"/>
        <v>0</v>
      </c>
      <c r="L88" s="49">
        <f t="shared" si="4"/>
        <v>0</v>
      </c>
      <c r="M88" s="49">
        <f t="shared" si="4"/>
        <v>0</v>
      </c>
      <c r="N88" s="49">
        <f t="shared" si="4"/>
        <v>0</v>
      </c>
      <c r="O88" s="49">
        <f t="shared" si="4"/>
        <v>0</v>
      </c>
      <c r="P88" s="49">
        <f t="shared" si="4"/>
        <v>0</v>
      </c>
      <c r="Q88" s="49">
        <f t="shared" si="4"/>
        <v>0</v>
      </c>
      <c r="R88" s="49">
        <f t="shared" si="4"/>
        <v>0</v>
      </c>
      <c r="S88" s="49">
        <f t="shared" si="4"/>
        <v>0</v>
      </c>
      <c r="T88" s="49">
        <f t="shared" si="4"/>
        <v>0</v>
      </c>
      <c r="U88" s="49">
        <f t="shared" si="4"/>
        <v>0</v>
      </c>
      <c r="V88" s="49">
        <f t="shared" si="4"/>
        <v>0</v>
      </c>
      <c r="W88" s="49">
        <f t="shared" si="4"/>
        <v>0</v>
      </c>
      <c r="X88" s="49">
        <f t="shared" si="4"/>
        <v>0</v>
      </c>
      <c r="Y88" s="49">
        <f t="shared" si="4"/>
        <v>0</v>
      </c>
      <c r="Z88" s="49">
        <f t="shared" si="4"/>
        <v>0</v>
      </c>
      <c r="AA88" s="49">
        <f t="shared" si="4"/>
        <v>0</v>
      </c>
      <c r="AB88" s="49">
        <f t="shared" si="4"/>
        <v>0</v>
      </c>
      <c r="AC88" s="49">
        <f t="shared" si="4"/>
        <v>0</v>
      </c>
      <c r="AD88" s="49">
        <f t="shared" si="4"/>
        <v>0</v>
      </c>
      <c r="AE88" s="49">
        <f t="shared" si="4"/>
        <v>0.04</v>
      </c>
      <c r="AF88" s="49">
        <f t="shared" si="4"/>
        <v>18.84</v>
      </c>
      <c r="AG88" s="49">
        <f t="shared" si="4"/>
        <v>15.64</v>
      </c>
      <c r="AH88" s="44"/>
      <c r="AI88" s="45"/>
    </row>
    <row r="89" spans="1:35" ht="44.25" hidden="1" customHeight="1" outlineLevel="1" x14ac:dyDescent="0.2">
      <c r="C89" s="6" t="s">
        <v>89</v>
      </c>
      <c r="D89" s="49">
        <f t="shared" ref="D89:AG89" si="5">SUM(D12,D13)/(SUM((COUNTIF(D12,"&gt;=0")),(COUNTIF(D13,"&gt;=0")))+SUM((COUNTIF(D12,"=TR")),(COUNTIF(D13,"=TR"))))</f>
        <v>0</v>
      </c>
      <c r="E89" s="49">
        <f t="shared" si="5"/>
        <v>0</v>
      </c>
      <c r="F89" s="49">
        <f t="shared" si="5"/>
        <v>0</v>
      </c>
      <c r="G89" s="49">
        <f t="shared" si="5"/>
        <v>0</v>
      </c>
      <c r="H89" s="49">
        <f t="shared" si="5"/>
        <v>0</v>
      </c>
      <c r="I89" s="49">
        <f t="shared" si="5"/>
        <v>0</v>
      </c>
      <c r="J89" s="49">
        <f t="shared" si="5"/>
        <v>0</v>
      </c>
      <c r="K89" s="49">
        <f t="shared" si="5"/>
        <v>0</v>
      </c>
      <c r="L89" s="49">
        <f t="shared" si="5"/>
        <v>0</v>
      </c>
      <c r="M89" s="49">
        <f t="shared" si="5"/>
        <v>0</v>
      </c>
      <c r="N89" s="49">
        <f t="shared" si="5"/>
        <v>0</v>
      </c>
      <c r="O89" s="49">
        <f t="shared" si="5"/>
        <v>0</v>
      </c>
      <c r="P89" s="49">
        <f t="shared" si="5"/>
        <v>0</v>
      </c>
      <c r="Q89" s="49">
        <f t="shared" si="5"/>
        <v>0</v>
      </c>
      <c r="R89" s="49">
        <f t="shared" si="5"/>
        <v>0</v>
      </c>
      <c r="S89" s="49">
        <f t="shared" si="5"/>
        <v>0</v>
      </c>
      <c r="T89" s="49">
        <f t="shared" si="5"/>
        <v>0</v>
      </c>
      <c r="U89" s="49">
        <f t="shared" si="5"/>
        <v>0</v>
      </c>
      <c r="V89" s="49">
        <f t="shared" si="5"/>
        <v>0</v>
      </c>
      <c r="W89" s="49">
        <f t="shared" si="5"/>
        <v>0</v>
      </c>
      <c r="X89" s="49">
        <f t="shared" si="5"/>
        <v>0</v>
      </c>
      <c r="Y89" s="49">
        <f t="shared" si="5"/>
        <v>0</v>
      </c>
      <c r="Z89" s="49">
        <f t="shared" si="5"/>
        <v>0</v>
      </c>
      <c r="AA89" s="49">
        <f t="shared" si="5"/>
        <v>0</v>
      </c>
      <c r="AB89" s="49">
        <f t="shared" si="5"/>
        <v>0</v>
      </c>
      <c r="AC89" s="49">
        <f t="shared" si="5"/>
        <v>0</v>
      </c>
      <c r="AD89" s="49">
        <f t="shared" si="5"/>
        <v>0</v>
      </c>
      <c r="AE89" s="49">
        <f t="shared" si="5"/>
        <v>0</v>
      </c>
      <c r="AF89" s="49">
        <f t="shared" si="5"/>
        <v>21.55</v>
      </c>
      <c r="AG89" s="49">
        <f t="shared" si="5"/>
        <v>40.6</v>
      </c>
      <c r="AH89" s="44"/>
      <c r="AI89" s="45"/>
    </row>
    <row r="90" spans="1:35" ht="44.25" hidden="1" customHeight="1" outlineLevel="1" x14ac:dyDescent="0.2">
      <c r="C90" s="6" t="s">
        <v>90</v>
      </c>
      <c r="D90" s="49" t="e">
        <f>SUM(D14,#REF!,D37,#REF!)/(SUM((COUNTIF(D14,"&gt;=0")),(COUNTIF(#REF!,"&gt;=0")),(COUNTIF(D37,"&gt;=0")),(COUNTIF(#REF!,"&gt;=0")))+SUM((COUNTIF(D14,"=TR")),(COUNTIF(#REF!,"=TR")),(COUNTIF(D37,"=TR")),(COUNTIF(#REF!,"=TR"))))</f>
        <v>#REF!</v>
      </c>
      <c r="E90" s="49" t="e">
        <f>SUM(E14,#REF!,E37,#REF!)/(SUM((COUNTIF(E14,"&gt;=0")),(COUNTIF(#REF!,"&gt;=0")),(COUNTIF(E37,"&gt;=0")),(COUNTIF(#REF!,"&gt;=0")))+SUM((COUNTIF(E14,"=TR")),(COUNTIF(#REF!,"=TR")),(COUNTIF(E37,"=TR")),(COUNTIF(#REF!,"=TR"))))</f>
        <v>#REF!</v>
      </c>
      <c r="F90" s="49" t="e">
        <f>SUM(F14,#REF!,F37,#REF!)/(SUM((COUNTIF(F14,"&gt;=0")),(COUNTIF(#REF!,"&gt;=0")),(COUNTIF(F37,"&gt;=0")),(COUNTIF(#REF!,"&gt;=0")))+SUM((COUNTIF(F14,"=TR")),(COUNTIF(#REF!,"=TR")),(COUNTIF(F37,"=TR")),(COUNTIF(#REF!,"=TR"))))</f>
        <v>#REF!</v>
      </c>
      <c r="G90" s="49" t="e">
        <f>SUM(G14,#REF!,G37,#REF!)/(SUM((COUNTIF(G14,"&gt;=0")),(COUNTIF(#REF!,"&gt;=0")),(COUNTIF(G37,"&gt;=0")),(COUNTIF(#REF!,"&gt;=0")))+SUM((COUNTIF(G14,"=TR")),(COUNTIF(#REF!,"=TR")),(COUNTIF(G37,"=TR")),(COUNTIF(#REF!,"=TR"))))</f>
        <v>#REF!</v>
      </c>
      <c r="H90" s="49" t="e">
        <f>SUM(H14,#REF!,H37,#REF!)/(SUM((COUNTIF(H14,"&gt;=0")),(COUNTIF(#REF!,"&gt;=0")),(COUNTIF(H37,"&gt;=0")),(COUNTIF(#REF!,"&gt;=0")))+SUM((COUNTIF(H14,"=TR")),(COUNTIF(#REF!,"=TR")),(COUNTIF(H37,"=TR")),(COUNTIF(#REF!,"=TR"))))</f>
        <v>#REF!</v>
      </c>
      <c r="I90" s="49" t="e">
        <f>SUM(I14,#REF!,I37,#REF!)/(SUM((COUNTIF(I14,"&gt;=0")),(COUNTIF(#REF!,"&gt;=0")),(COUNTIF(I37,"&gt;=0")),(COUNTIF(#REF!,"&gt;=0")))+SUM((COUNTIF(I14,"=TR")),(COUNTIF(#REF!,"=TR")),(COUNTIF(I37,"=TR")),(COUNTIF(#REF!,"=TR"))))</f>
        <v>#REF!</v>
      </c>
      <c r="J90" s="49" t="e">
        <f>SUM(J14,#REF!,J37,#REF!)/(SUM((COUNTIF(J14,"&gt;=0")),(COUNTIF(#REF!,"&gt;=0")),(COUNTIF(J37,"&gt;=0")),(COUNTIF(#REF!,"&gt;=0")))+SUM((COUNTIF(J14,"=TR")),(COUNTIF(#REF!,"=TR")),(COUNTIF(J37,"=TR")),(COUNTIF(#REF!,"=TR"))))</f>
        <v>#REF!</v>
      </c>
      <c r="K90" s="49" t="e">
        <f>SUM(K14,#REF!,K37,#REF!)/(SUM((COUNTIF(K14,"&gt;=0")),(COUNTIF(#REF!,"&gt;=0")),(COUNTIF(K37,"&gt;=0")),(COUNTIF(#REF!,"&gt;=0")))+SUM((COUNTIF(K14,"=TR")),(COUNTIF(#REF!,"=TR")),(COUNTIF(K37,"=TR")),(COUNTIF(#REF!,"=TR"))))</f>
        <v>#REF!</v>
      </c>
      <c r="L90" s="49" t="e">
        <f>SUM(L14,#REF!,L37,#REF!)/(SUM((COUNTIF(L14,"&gt;=0")),(COUNTIF(#REF!,"&gt;=0")),(COUNTIF(L37,"&gt;=0")),(COUNTIF(#REF!,"&gt;=0")))+SUM((COUNTIF(L14,"=TR")),(COUNTIF(#REF!,"=TR")),(COUNTIF(L37,"=TR")),(COUNTIF(#REF!,"=TR"))))</f>
        <v>#REF!</v>
      </c>
      <c r="M90" s="49" t="e">
        <f>SUM(M14,#REF!,M37,#REF!)/(SUM((COUNTIF(M14,"&gt;=0")),(COUNTIF(#REF!,"&gt;=0")),(COUNTIF(M37,"&gt;=0")),(COUNTIF(#REF!,"&gt;=0")))+SUM((COUNTIF(M14,"=TR")),(COUNTIF(#REF!,"=TR")),(COUNTIF(M37,"=TR")),(COUNTIF(#REF!,"=TR"))))</f>
        <v>#REF!</v>
      </c>
      <c r="N90" s="49" t="e">
        <f>SUM(N14,#REF!,N37,#REF!)/(SUM((COUNTIF(N14,"&gt;=0")),(COUNTIF(#REF!,"&gt;=0")),(COUNTIF(N37,"&gt;=0")),(COUNTIF(#REF!,"&gt;=0")))+SUM((COUNTIF(N14,"=TR")),(COUNTIF(#REF!,"=TR")),(COUNTIF(N37,"=TR")),(COUNTIF(#REF!,"=TR"))))</f>
        <v>#REF!</v>
      </c>
      <c r="O90" s="49" t="e">
        <f>SUM(O14,#REF!,O37,#REF!)/(SUM((COUNTIF(O14,"&gt;=0")),(COUNTIF(#REF!,"&gt;=0")),(COUNTIF(O37,"&gt;=0")),(COUNTIF(#REF!,"&gt;=0")))+SUM((COUNTIF(O14,"=TR")),(COUNTIF(#REF!,"=TR")),(COUNTIF(O37,"=TR")),(COUNTIF(#REF!,"=TR"))))</f>
        <v>#REF!</v>
      </c>
      <c r="P90" s="49" t="e">
        <f>SUM(P14,#REF!,P37,#REF!)/(SUM((COUNTIF(P14,"&gt;=0")),(COUNTIF(#REF!,"&gt;=0")),(COUNTIF(P37,"&gt;=0")),(COUNTIF(#REF!,"&gt;=0")))+SUM((COUNTIF(P14,"=TR")),(COUNTIF(#REF!,"=TR")),(COUNTIF(P37,"=TR")),(COUNTIF(#REF!,"=TR"))))</f>
        <v>#REF!</v>
      </c>
      <c r="Q90" s="49" t="e">
        <f>SUM(Q14,#REF!,Q37,#REF!)/(SUM((COUNTIF(Q14,"&gt;=0")),(COUNTIF(#REF!,"&gt;=0")),(COUNTIF(Q37,"&gt;=0")),(COUNTIF(#REF!,"&gt;=0")))+SUM((COUNTIF(Q14,"=TR")),(COUNTIF(#REF!,"=TR")),(COUNTIF(Q37,"=TR")),(COUNTIF(#REF!,"=TR"))))</f>
        <v>#REF!</v>
      </c>
      <c r="R90" s="49" t="e">
        <f>SUM(R14,#REF!,R37,#REF!)/(SUM((COUNTIF(R14,"&gt;=0")),(COUNTIF(#REF!,"&gt;=0")),(COUNTIF(R37,"&gt;=0")),(COUNTIF(#REF!,"&gt;=0")))+SUM((COUNTIF(R14,"=TR")),(COUNTIF(#REF!,"=TR")),(COUNTIF(R37,"=TR")),(COUNTIF(#REF!,"=TR"))))</f>
        <v>#REF!</v>
      </c>
      <c r="S90" s="49" t="e">
        <f>SUM(S14,#REF!,S37,#REF!)/(SUM((COUNTIF(S14,"&gt;=0")),(COUNTIF(#REF!,"&gt;=0")),(COUNTIF(S37,"&gt;=0")),(COUNTIF(#REF!,"&gt;=0")))+SUM((COUNTIF(S14,"=TR")),(COUNTIF(#REF!,"=TR")),(COUNTIF(S37,"=TR")),(COUNTIF(#REF!,"=TR"))))</f>
        <v>#REF!</v>
      </c>
      <c r="T90" s="49" t="e">
        <f>SUM(T14,#REF!,T37,#REF!)/(SUM((COUNTIF(T14,"&gt;=0")),(COUNTIF(#REF!,"&gt;=0")),(COUNTIF(T37,"&gt;=0")),(COUNTIF(#REF!,"&gt;=0")))+SUM((COUNTIF(T14,"=TR")),(COUNTIF(#REF!,"=TR")),(COUNTIF(T37,"=TR")),(COUNTIF(#REF!,"=TR"))))</f>
        <v>#REF!</v>
      </c>
      <c r="U90" s="49" t="e">
        <f>SUM(U14,#REF!,U37,#REF!)/(SUM((COUNTIF(U14,"&gt;=0")),(COUNTIF(#REF!,"&gt;=0")),(COUNTIF(U37,"&gt;=0")),(COUNTIF(#REF!,"&gt;=0")))+SUM((COUNTIF(U14,"=TR")),(COUNTIF(#REF!,"=TR")),(COUNTIF(U37,"=TR")),(COUNTIF(#REF!,"=TR"))))</f>
        <v>#REF!</v>
      </c>
      <c r="V90" s="49" t="e">
        <f>SUM(V14,#REF!,V37,#REF!)/(SUM((COUNTIF(V14,"&gt;=0")),(COUNTIF(#REF!,"&gt;=0")),(COUNTIF(V37,"&gt;=0")),(COUNTIF(#REF!,"&gt;=0")))+SUM((COUNTIF(V14,"=TR")),(COUNTIF(#REF!,"=TR")),(COUNTIF(V37,"=TR")),(COUNTIF(#REF!,"=TR"))))</f>
        <v>#REF!</v>
      </c>
      <c r="W90" s="49" t="e">
        <f>SUM(W14,#REF!,W37,#REF!)/(SUM((COUNTIF(W14,"&gt;=0")),(COUNTIF(#REF!,"&gt;=0")),(COUNTIF(W37,"&gt;=0")),(COUNTIF(#REF!,"&gt;=0")))+SUM((COUNTIF(W14,"=TR")),(COUNTIF(#REF!,"=TR")),(COUNTIF(W37,"=TR")),(COUNTIF(#REF!,"=TR"))))</f>
        <v>#REF!</v>
      </c>
      <c r="X90" s="49" t="e">
        <f>SUM(X14,#REF!,X37,#REF!)/(SUM((COUNTIF(X14,"&gt;=0")),(COUNTIF(#REF!,"&gt;=0")),(COUNTIF(X37,"&gt;=0")),(COUNTIF(#REF!,"&gt;=0")))+SUM((COUNTIF(X14,"=TR")),(COUNTIF(#REF!,"=TR")),(COUNTIF(X37,"=TR")),(COUNTIF(#REF!,"=TR"))))</f>
        <v>#REF!</v>
      </c>
      <c r="Y90" s="49" t="e">
        <f>SUM(Y14,#REF!,Y37,#REF!)/(SUM((COUNTIF(Y14,"&gt;=0")),(COUNTIF(#REF!,"&gt;=0")),(COUNTIF(Y37,"&gt;=0")),(COUNTIF(#REF!,"&gt;=0")))+SUM((COUNTIF(Y14,"=TR")),(COUNTIF(#REF!,"=TR")),(COUNTIF(Y37,"=TR")),(COUNTIF(#REF!,"=TR"))))</f>
        <v>#REF!</v>
      </c>
      <c r="Z90" s="49" t="e">
        <f>SUM(Z14,#REF!,Z37,#REF!)/(SUM((COUNTIF(Z14,"&gt;=0")),(COUNTIF(#REF!,"&gt;=0")),(COUNTIF(Z37,"&gt;=0")),(COUNTIF(#REF!,"&gt;=0")))+SUM((COUNTIF(Z14,"=TR")),(COUNTIF(#REF!,"=TR")),(COUNTIF(Z37,"=TR")),(COUNTIF(#REF!,"=TR"))))</f>
        <v>#REF!</v>
      </c>
      <c r="AA90" s="49" t="e">
        <f>SUM(AA14,#REF!,AA37,#REF!)/(SUM((COUNTIF(AA14,"&gt;=0")),(COUNTIF(#REF!,"&gt;=0")),(COUNTIF(AA37,"&gt;=0")),(COUNTIF(#REF!,"&gt;=0")))+SUM((COUNTIF(AA14,"=TR")),(COUNTIF(#REF!,"=TR")),(COUNTIF(AA37,"=TR")),(COUNTIF(#REF!,"=TR"))))</f>
        <v>#REF!</v>
      </c>
      <c r="AB90" s="49" t="e">
        <f>SUM(AB14,#REF!,AB37,#REF!)/(SUM((COUNTIF(AB14,"&gt;=0")),(COUNTIF(#REF!,"&gt;=0")),(COUNTIF(AB37,"&gt;=0")),(COUNTIF(#REF!,"&gt;=0")))+SUM((COUNTIF(AB14,"=TR")),(COUNTIF(#REF!,"=TR")),(COUNTIF(AB37,"=TR")),(COUNTIF(#REF!,"=TR"))))</f>
        <v>#REF!</v>
      </c>
      <c r="AC90" s="49" t="e">
        <f>SUM(AC14,#REF!,AC37,#REF!)/(SUM((COUNTIF(AC14,"&gt;=0")),(COUNTIF(#REF!,"&gt;=0")),(COUNTIF(AC37,"&gt;=0")),(COUNTIF(#REF!,"&gt;=0")))+SUM((COUNTIF(AC14,"=TR")),(COUNTIF(#REF!,"=TR")),(COUNTIF(AC37,"=TR")),(COUNTIF(#REF!,"=TR"))))</f>
        <v>#REF!</v>
      </c>
      <c r="AD90" s="49" t="e">
        <f>SUM(AD14,#REF!,AD37,#REF!)/(SUM((COUNTIF(AD14,"&gt;=0")),(COUNTIF(#REF!,"&gt;=0")),(COUNTIF(AD37,"&gt;=0")),(COUNTIF(#REF!,"&gt;=0")))+SUM((COUNTIF(AD14,"=TR")),(COUNTIF(#REF!,"=TR")),(COUNTIF(AD37,"=TR")),(COUNTIF(#REF!,"=TR"))))</f>
        <v>#REF!</v>
      </c>
      <c r="AE90" s="49" t="e">
        <f>SUM(AE14,#REF!,AE37,#REF!)/(SUM((COUNTIF(AE14,"&gt;=0")),(COUNTIF(#REF!,"&gt;=0")),(COUNTIF(AE37,"&gt;=0")),(COUNTIF(#REF!,"&gt;=0")))+SUM((COUNTIF(AE14,"=TR")),(COUNTIF(#REF!,"=TR")),(COUNTIF(AE37,"=TR")),(COUNTIF(#REF!,"=TR"))))</f>
        <v>#REF!</v>
      </c>
      <c r="AF90" s="49" t="e">
        <f>SUM(AF14,#REF!,AF37,#REF!)/(SUM((COUNTIF(AF14,"&gt;=0")),(COUNTIF(#REF!,"&gt;=0")),(COUNTIF(AF37,"&gt;=0")),(COUNTIF(#REF!,"&gt;=0")))+SUM((COUNTIF(AF14,"=TR")),(COUNTIF(#REF!,"=TR")),(COUNTIF(AF37,"=TR")),(COUNTIF(#REF!,"=TR"))))</f>
        <v>#REF!</v>
      </c>
      <c r="AG90" s="49" t="e">
        <f>SUM(AG14,#REF!,AG37,#REF!)/(SUM((COUNTIF(AG14,"&gt;=0")),(COUNTIF(#REF!,"&gt;=0")),(COUNTIF(AG37,"&gt;=0")),(COUNTIF(#REF!,"&gt;=0")))+SUM((COUNTIF(AG14,"=TR")),(COUNTIF(#REF!,"=TR")),(COUNTIF(AG37,"=TR")),(COUNTIF(#REF!,"=TR"))))</f>
        <v>#REF!</v>
      </c>
      <c r="AH90" s="44"/>
      <c r="AI90" s="45"/>
    </row>
    <row r="91" spans="1:35" ht="44.25" hidden="1" customHeight="1" outlineLevel="1" x14ac:dyDescent="0.2">
      <c r="C91" s="6" t="s">
        <v>91</v>
      </c>
      <c r="D91" s="49">
        <f t="shared" ref="D91:AG91" si="6">SUM(D15,D16)/(SUM((COUNTIF(D15,"&gt;=0")),(COUNTIF(D16,"&gt;=0")))+SUM((COUNTIF(D15,"=TR")),(COUNTIF(D16,"=TR"))))</f>
        <v>0</v>
      </c>
      <c r="E91" s="49">
        <f t="shared" si="6"/>
        <v>0</v>
      </c>
      <c r="F91" s="49">
        <f t="shared" si="6"/>
        <v>0</v>
      </c>
      <c r="G91" s="49">
        <f t="shared" si="6"/>
        <v>0</v>
      </c>
      <c r="H91" s="49">
        <f t="shared" si="6"/>
        <v>0</v>
      </c>
      <c r="I91" s="49">
        <f t="shared" si="6"/>
        <v>0</v>
      </c>
      <c r="J91" s="49">
        <f t="shared" si="6"/>
        <v>0</v>
      </c>
      <c r="K91" s="49">
        <f t="shared" si="6"/>
        <v>0</v>
      </c>
      <c r="L91" s="49">
        <f t="shared" si="6"/>
        <v>0</v>
      </c>
      <c r="M91" s="49">
        <f t="shared" si="6"/>
        <v>0</v>
      </c>
      <c r="N91" s="49">
        <f t="shared" si="6"/>
        <v>0</v>
      </c>
      <c r="O91" s="49">
        <f t="shared" si="6"/>
        <v>0</v>
      </c>
      <c r="P91" s="49">
        <f t="shared" si="6"/>
        <v>0</v>
      </c>
      <c r="Q91" s="49">
        <f t="shared" si="6"/>
        <v>0</v>
      </c>
      <c r="R91" s="49">
        <f t="shared" si="6"/>
        <v>0</v>
      </c>
      <c r="S91" s="49">
        <f t="shared" si="6"/>
        <v>0</v>
      </c>
      <c r="T91" s="49">
        <f t="shared" si="6"/>
        <v>0</v>
      </c>
      <c r="U91" s="49">
        <f t="shared" si="6"/>
        <v>0</v>
      </c>
      <c r="V91" s="49">
        <f t="shared" si="6"/>
        <v>0</v>
      </c>
      <c r="W91" s="49">
        <f t="shared" si="6"/>
        <v>0</v>
      </c>
      <c r="X91" s="49">
        <f t="shared" si="6"/>
        <v>0</v>
      </c>
      <c r="Y91" s="49">
        <f t="shared" si="6"/>
        <v>0</v>
      </c>
      <c r="Z91" s="49">
        <f t="shared" si="6"/>
        <v>0</v>
      </c>
      <c r="AA91" s="49">
        <f t="shared" si="6"/>
        <v>0</v>
      </c>
      <c r="AB91" s="49">
        <f t="shared" si="6"/>
        <v>0</v>
      </c>
      <c r="AC91" s="49">
        <f t="shared" si="6"/>
        <v>0</v>
      </c>
      <c r="AD91" s="49">
        <f t="shared" si="6"/>
        <v>0</v>
      </c>
      <c r="AE91" s="49">
        <f t="shared" si="6"/>
        <v>0</v>
      </c>
      <c r="AF91" s="49">
        <f t="shared" si="6"/>
        <v>15.4</v>
      </c>
      <c r="AG91" s="49">
        <f t="shared" si="6"/>
        <v>18.25</v>
      </c>
      <c r="AH91" s="44"/>
      <c r="AI91" s="45"/>
    </row>
    <row r="92" spans="1:35" ht="44.25" hidden="1" customHeight="1" outlineLevel="1" x14ac:dyDescent="0.2">
      <c r="C92" s="6" t="s">
        <v>92</v>
      </c>
      <c r="D92" s="49">
        <f t="shared" ref="D92:AG92" si="7">SUM(D26,D18)/(SUM((COUNTIF(D26,"&gt;=0")),(COUNTIF(D18,"&gt;=0")))+SUM((COUNTIF(D26,"=TR")),(COUNTIF(D18,"=TR"))))</f>
        <v>0</v>
      </c>
      <c r="E92" s="49">
        <f t="shared" si="7"/>
        <v>0</v>
      </c>
      <c r="F92" s="49">
        <f t="shared" si="7"/>
        <v>0</v>
      </c>
      <c r="G92" s="49">
        <f t="shared" si="7"/>
        <v>0</v>
      </c>
      <c r="H92" s="49">
        <f t="shared" si="7"/>
        <v>0</v>
      </c>
      <c r="I92" s="49">
        <f t="shared" si="7"/>
        <v>0</v>
      </c>
      <c r="J92" s="49">
        <f t="shared" si="7"/>
        <v>0</v>
      </c>
      <c r="K92" s="49">
        <f t="shared" si="7"/>
        <v>0</v>
      </c>
      <c r="L92" s="49">
        <f t="shared" si="7"/>
        <v>0</v>
      </c>
      <c r="M92" s="49">
        <f t="shared" si="7"/>
        <v>0</v>
      </c>
      <c r="N92" s="49">
        <f t="shared" si="7"/>
        <v>0</v>
      </c>
      <c r="O92" s="49">
        <f t="shared" si="7"/>
        <v>0</v>
      </c>
      <c r="P92" s="49">
        <f t="shared" si="7"/>
        <v>0</v>
      </c>
      <c r="Q92" s="49">
        <f t="shared" si="7"/>
        <v>0</v>
      </c>
      <c r="R92" s="49">
        <f t="shared" si="7"/>
        <v>0</v>
      </c>
      <c r="S92" s="49">
        <f t="shared" si="7"/>
        <v>0</v>
      </c>
      <c r="T92" s="49">
        <f t="shared" si="7"/>
        <v>0</v>
      </c>
      <c r="U92" s="49">
        <f t="shared" si="7"/>
        <v>0</v>
      </c>
      <c r="V92" s="49">
        <f t="shared" si="7"/>
        <v>0</v>
      </c>
      <c r="W92" s="49">
        <f t="shared" si="7"/>
        <v>0</v>
      </c>
      <c r="X92" s="49">
        <f t="shared" si="7"/>
        <v>0</v>
      </c>
      <c r="Y92" s="49">
        <f t="shared" si="7"/>
        <v>0</v>
      </c>
      <c r="Z92" s="49">
        <f t="shared" si="7"/>
        <v>0</v>
      </c>
      <c r="AA92" s="49">
        <f t="shared" si="7"/>
        <v>0</v>
      </c>
      <c r="AB92" s="49">
        <f t="shared" si="7"/>
        <v>0</v>
      </c>
      <c r="AC92" s="49">
        <f t="shared" si="7"/>
        <v>0</v>
      </c>
      <c r="AD92" s="49">
        <f t="shared" si="7"/>
        <v>0</v>
      </c>
      <c r="AE92" s="49">
        <f t="shared" si="7"/>
        <v>0</v>
      </c>
      <c r="AF92" s="49">
        <f t="shared" si="7"/>
        <v>13.85</v>
      </c>
      <c r="AG92" s="49">
        <f t="shared" si="7"/>
        <v>17.8</v>
      </c>
      <c r="AH92" s="44"/>
      <c r="AI92" s="45"/>
    </row>
    <row r="93" spans="1:35" ht="44.25" hidden="1" customHeight="1" outlineLevel="1" x14ac:dyDescent="0.2">
      <c r="C93" s="6" t="s">
        <v>93</v>
      </c>
      <c r="D93" s="49" t="e">
        <f>SUM(#REF!,D17)/(SUM((COUNTIF(#REF!,"&gt;=0")),(COUNTIF(D17,"&gt;=0")))+SUM((COUNTIF(#REF!,"=TR")),(COUNTIF(D17,"=TR"))))</f>
        <v>#REF!</v>
      </c>
      <c r="E93" s="49" t="e">
        <f>SUM(#REF!,E17)/(SUM((COUNTIF(#REF!,"&gt;=0")),(COUNTIF(E17,"&gt;=0")))+SUM((COUNTIF(#REF!,"=TR")),(COUNTIF(E17,"=TR"))))</f>
        <v>#REF!</v>
      </c>
      <c r="F93" s="49" t="e">
        <f>SUM(#REF!,F17)/(SUM((COUNTIF(#REF!,"&gt;=0")),(COUNTIF(F17,"&gt;=0")))+SUM((COUNTIF(#REF!,"=TR")),(COUNTIF(F17,"=TR"))))</f>
        <v>#REF!</v>
      </c>
      <c r="G93" s="49" t="e">
        <f>SUM(#REF!,G17)/(SUM((COUNTIF(#REF!,"&gt;=0")),(COUNTIF(G17,"&gt;=0")))+SUM((COUNTIF(#REF!,"=TR")),(COUNTIF(G17,"=TR"))))</f>
        <v>#REF!</v>
      </c>
      <c r="H93" s="49" t="e">
        <f>SUM(#REF!,H17)/(SUM((COUNTIF(#REF!,"&gt;=0")),(COUNTIF(H17,"&gt;=0")))+SUM((COUNTIF(#REF!,"=TR")),(COUNTIF(H17,"=TR"))))</f>
        <v>#REF!</v>
      </c>
      <c r="I93" s="49" t="e">
        <f>SUM(#REF!,I17)/(SUM((COUNTIF(#REF!,"&gt;=0")),(COUNTIF(I17,"&gt;=0")))+SUM((COUNTIF(#REF!,"=TR")),(COUNTIF(I17,"=TR"))))</f>
        <v>#REF!</v>
      </c>
      <c r="J93" s="49" t="e">
        <f>SUM(#REF!,J17)/(SUM((COUNTIF(#REF!,"&gt;=0")),(COUNTIF(J17,"&gt;=0")))+SUM((COUNTIF(#REF!,"=TR")),(COUNTIF(J17,"=TR"))))</f>
        <v>#REF!</v>
      </c>
      <c r="K93" s="49" t="e">
        <f>SUM(#REF!,K17)/(SUM((COUNTIF(#REF!,"&gt;=0")),(COUNTIF(K17,"&gt;=0")))+SUM((COUNTIF(#REF!,"=TR")),(COUNTIF(K17,"=TR"))))</f>
        <v>#REF!</v>
      </c>
      <c r="L93" s="49" t="e">
        <f>SUM(#REF!,L17)/(SUM((COUNTIF(#REF!,"&gt;=0")),(COUNTIF(L17,"&gt;=0")))+SUM((COUNTIF(#REF!,"=TR")),(COUNTIF(L17,"=TR"))))</f>
        <v>#REF!</v>
      </c>
      <c r="M93" s="49" t="e">
        <f>SUM(#REF!,M17)/(SUM((COUNTIF(#REF!,"&gt;=0")),(COUNTIF(M17,"&gt;=0")))+SUM((COUNTIF(#REF!,"=TR")),(COUNTIF(M17,"=TR"))))</f>
        <v>#REF!</v>
      </c>
      <c r="N93" s="49" t="e">
        <f>SUM(#REF!,N17)/(SUM((COUNTIF(#REF!,"&gt;=0")),(COUNTIF(N17,"&gt;=0")))+SUM((COUNTIF(#REF!,"=TR")),(COUNTIF(N17,"=TR"))))</f>
        <v>#REF!</v>
      </c>
      <c r="O93" s="49" t="e">
        <f>SUM(#REF!,O17)/(SUM((COUNTIF(#REF!,"&gt;=0")),(COUNTIF(O17,"&gt;=0")))+SUM((COUNTIF(#REF!,"=TR")),(COUNTIF(O17,"=TR"))))</f>
        <v>#REF!</v>
      </c>
      <c r="P93" s="49" t="e">
        <f>SUM(#REF!,P17)/(SUM((COUNTIF(#REF!,"&gt;=0")),(COUNTIF(P17,"&gt;=0")))+SUM((COUNTIF(#REF!,"=TR")),(COUNTIF(P17,"=TR"))))</f>
        <v>#REF!</v>
      </c>
      <c r="Q93" s="49" t="e">
        <f>SUM(#REF!,Q17)/(SUM((COUNTIF(#REF!,"&gt;=0")),(COUNTIF(Q17,"&gt;=0")))+SUM((COUNTIF(#REF!,"=TR")),(COUNTIF(Q17,"=TR"))))</f>
        <v>#REF!</v>
      </c>
      <c r="R93" s="49" t="e">
        <f>SUM(#REF!,R17)/(SUM((COUNTIF(#REF!,"&gt;=0")),(COUNTIF(R17,"&gt;=0")))+SUM((COUNTIF(#REF!,"=TR")),(COUNTIF(R17,"=TR"))))</f>
        <v>#REF!</v>
      </c>
      <c r="S93" s="49" t="e">
        <f>SUM(#REF!,S17)/(SUM((COUNTIF(#REF!,"&gt;=0")),(COUNTIF(S17,"&gt;=0")))+SUM((COUNTIF(#REF!,"=TR")),(COUNTIF(S17,"=TR"))))</f>
        <v>#REF!</v>
      </c>
      <c r="T93" s="49" t="e">
        <f>SUM(#REF!,T17)/(SUM((COUNTIF(#REF!,"&gt;=0")),(COUNTIF(T17,"&gt;=0")))+SUM((COUNTIF(#REF!,"=TR")),(COUNTIF(T17,"=TR"))))</f>
        <v>#REF!</v>
      </c>
      <c r="U93" s="49" t="e">
        <f>SUM(#REF!,U17)/(SUM((COUNTIF(#REF!,"&gt;=0")),(COUNTIF(U17,"&gt;=0")))+SUM((COUNTIF(#REF!,"=TR")),(COUNTIF(U17,"=TR"))))</f>
        <v>#REF!</v>
      </c>
      <c r="V93" s="49" t="e">
        <f>SUM(#REF!,V17)/(SUM((COUNTIF(#REF!,"&gt;=0")),(COUNTIF(V17,"&gt;=0")))+SUM((COUNTIF(#REF!,"=TR")),(COUNTIF(V17,"=TR"))))</f>
        <v>#REF!</v>
      </c>
      <c r="W93" s="49" t="e">
        <f>SUM(#REF!,W17)/(SUM((COUNTIF(#REF!,"&gt;=0")),(COUNTIF(W17,"&gt;=0")))+SUM((COUNTIF(#REF!,"=TR")),(COUNTIF(W17,"=TR"))))</f>
        <v>#REF!</v>
      </c>
      <c r="X93" s="49" t="e">
        <f>SUM(#REF!,X17)/(SUM((COUNTIF(#REF!,"&gt;=0")),(COUNTIF(X17,"&gt;=0")))+SUM((COUNTIF(#REF!,"=TR")),(COUNTIF(X17,"=TR"))))</f>
        <v>#REF!</v>
      </c>
      <c r="Y93" s="49" t="e">
        <f>SUM(#REF!,Y17)/(SUM((COUNTIF(#REF!,"&gt;=0")),(COUNTIF(Y17,"&gt;=0")))+SUM((COUNTIF(#REF!,"=TR")),(COUNTIF(Y17,"=TR"))))</f>
        <v>#REF!</v>
      </c>
      <c r="Z93" s="49" t="e">
        <f>SUM(#REF!,Z17)/(SUM((COUNTIF(#REF!,"&gt;=0")),(COUNTIF(Z17,"&gt;=0")))+SUM((COUNTIF(#REF!,"=TR")),(COUNTIF(Z17,"=TR"))))</f>
        <v>#REF!</v>
      </c>
      <c r="AA93" s="49" t="e">
        <f>SUM(#REF!,AA17)/(SUM((COUNTIF(#REF!,"&gt;=0")),(COUNTIF(AA17,"&gt;=0")))+SUM((COUNTIF(#REF!,"=TR")),(COUNTIF(AA17,"=TR"))))</f>
        <v>#REF!</v>
      </c>
      <c r="AB93" s="49" t="e">
        <f>SUM(#REF!,AB17)/(SUM((COUNTIF(#REF!,"&gt;=0")),(COUNTIF(AB17,"&gt;=0")))+SUM((COUNTIF(#REF!,"=TR")),(COUNTIF(AB17,"=TR"))))</f>
        <v>#REF!</v>
      </c>
      <c r="AC93" s="49" t="e">
        <f>SUM(#REF!,AC17)/(SUM((COUNTIF(#REF!,"&gt;=0")),(COUNTIF(AC17,"&gt;=0")))+SUM((COUNTIF(#REF!,"=TR")),(COUNTIF(AC17,"=TR"))))</f>
        <v>#REF!</v>
      </c>
      <c r="AD93" s="49" t="e">
        <f>SUM(#REF!,AD17)/(SUM((COUNTIF(#REF!,"&gt;=0")),(COUNTIF(AD17,"&gt;=0")))+SUM((COUNTIF(#REF!,"=TR")),(COUNTIF(AD17,"=TR"))))</f>
        <v>#REF!</v>
      </c>
      <c r="AE93" s="49" t="e">
        <f>SUM(#REF!,AE17)/(SUM((COUNTIF(#REF!,"&gt;=0")),(COUNTIF(AE17,"&gt;=0")))+SUM((COUNTIF(#REF!,"=TR")),(COUNTIF(AE17,"=TR"))))</f>
        <v>#REF!</v>
      </c>
      <c r="AF93" s="49" t="e">
        <f>SUM(#REF!,AF17)/(SUM((COUNTIF(#REF!,"&gt;=0")),(COUNTIF(AF17,"&gt;=0")))+SUM((COUNTIF(#REF!,"=TR")),(COUNTIF(AF17,"=TR"))))</f>
        <v>#REF!</v>
      </c>
      <c r="AG93" s="49" t="e">
        <f>SUM(#REF!,AG17)/(SUM((COUNTIF(#REF!,"&gt;=0")),(COUNTIF(AG17,"&gt;=0")))+SUM((COUNTIF(#REF!,"=TR")),(COUNTIF(AG17,"=TR"))))</f>
        <v>#REF!</v>
      </c>
      <c r="AH93" s="44"/>
      <c r="AI93" s="45"/>
    </row>
    <row r="94" spans="1:35" ht="44.25" hidden="1" customHeight="1" outlineLevel="1" x14ac:dyDescent="0.2">
      <c r="C94" s="6" t="s">
        <v>94</v>
      </c>
      <c r="D94" s="49">
        <f t="shared" ref="D94:AG94" si="8">SUM(D19,D20)/(SUM((COUNTIF(D19,"&gt;=0")),(COUNTIF(D20,"&gt;=0")))+SUM((COUNTIF(D19,"=TR")),(COUNTIF(D20,"=TR"))))</f>
        <v>0</v>
      </c>
      <c r="E94" s="49">
        <f t="shared" si="8"/>
        <v>0</v>
      </c>
      <c r="F94" s="49">
        <f t="shared" si="8"/>
        <v>0</v>
      </c>
      <c r="G94" s="49">
        <f t="shared" si="8"/>
        <v>0</v>
      </c>
      <c r="H94" s="49">
        <f t="shared" si="8"/>
        <v>0</v>
      </c>
      <c r="I94" s="49">
        <f t="shared" si="8"/>
        <v>0</v>
      </c>
      <c r="J94" s="49">
        <f t="shared" si="8"/>
        <v>0</v>
      </c>
      <c r="K94" s="49">
        <f t="shared" si="8"/>
        <v>0</v>
      </c>
      <c r="L94" s="49">
        <f t="shared" si="8"/>
        <v>0</v>
      </c>
      <c r="M94" s="49">
        <f t="shared" si="8"/>
        <v>0</v>
      </c>
      <c r="N94" s="49">
        <f t="shared" si="8"/>
        <v>0</v>
      </c>
      <c r="O94" s="49">
        <f t="shared" si="8"/>
        <v>0</v>
      </c>
      <c r="P94" s="49">
        <f t="shared" si="8"/>
        <v>0</v>
      </c>
      <c r="Q94" s="49">
        <f t="shared" si="8"/>
        <v>0</v>
      </c>
      <c r="R94" s="49">
        <f t="shared" si="8"/>
        <v>0</v>
      </c>
      <c r="S94" s="49">
        <f t="shared" si="8"/>
        <v>0</v>
      </c>
      <c r="T94" s="49">
        <f t="shared" si="8"/>
        <v>0</v>
      </c>
      <c r="U94" s="49">
        <f t="shared" si="8"/>
        <v>0</v>
      </c>
      <c r="V94" s="49">
        <f t="shared" si="8"/>
        <v>0</v>
      </c>
      <c r="W94" s="49">
        <f t="shared" si="8"/>
        <v>0</v>
      </c>
      <c r="X94" s="49">
        <f t="shared" si="8"/>
        <v>0</v>
      </c>
      <c r="Y94" s="49">
        <f t="shared" si="8"/>
        <v>0</v>
      </c>
      <c r="Z94" s="49">
        <f t="shared" si="8"/>
        <v>0</v>
      </c>
      <c r="AA94" s="49">
        <f t="shared" si="8"/>
        <v>0</v>
      </c>
      <c r="AB94" s="49">
        <f t="shared" si="8"/>
        <v>0</v>
      </c>
      <c r="AC94" s="49">
        <f t="shared" si="8"/>
        <v>0</v>
      </c>
      <c r="AD94" s="49">
        <f t="shared" si="8"/>
        <v>0</v>
      </c>
      <c r="AE94" s="49">
        <f t="shared" si="8"/>
        <v>0.1</v>
      </c>
      <c r="AF94" s="49">
        <f t="shared" si="8"/>
        <v>17.7</v>
      </c>
      <c r="AG94" s="49">
        <f t="shared" si="8"/>
        <v>15</v>
      </c>
      <c r="AH94" s="44"/>
      <c r="AI94" s="45"/>
    </row>
    <row r="95" spans="1:35" ht="44.25" hidden="1" customHeight="1" outlineLevel="1" x14ac:dyDescent="0.2">
      <c r="C95" s="6" t="s">
        <v>95</v>
      </c>
      <c r="D95" s="49" t="e">
        <f>SUM(D21,#REF!)/(SUM((COUNTIF(D21,"&gt;=0")),(COUNTIF(#REF!,"&gt;=0")))+SUM((COUNTIF(D21,"=TR")),(COUNTIF(#REF!,"=TR"))))</f>
        <v>#REF!</v>
      </c>
      <c r="E95" s="49" t="e">
        <f>SUM(E21,#REF!)/(SUM((COUNTIF(E21,"&gt;=0")),(COUNTIF(#REF!,"&gt;=0")))+SUM((COUNTIF(E21,"=TR")),(COUNTIF(#REF!,"=TR"))))</f>
        <v>#REF!</v>
      </c>
      <c r="F95" s="49" t="e">
        <f>SUM(F21,#REF!)/(SUM((COUNTIF(F21,"&gt;=0")),(COUNTIF(#REF!,"&gt;=0")))+SUM((COUNTIF(F21,"=TR")),(COUNTIF(#REF!,"=TR"))))</f>
        <v>#REF!</v>
      </c>
      <c r="G95" s="49" t="e">
        <f>SUM(G21,#REF!)/(SUM((COUNTIF(G21,"&gt;=0")),(COUNTIF(#REF!,"&gt;=0")))+SUM((COUNTIF(G21,"=TR")),(COUNTIF(#REF!,"=TR"))))</f>
        <v>#REF!</v>
      </c>
      <c r="H95" s="49" t="e">
        <f>SUM(H21,#REF!)/(SUM((COUNTIF(H21,"&gt;=0")),(COUNTIF(#REF!,"&gt;=0")))+SUM((COUNTIF(H21,"=TR")),(COUNTIF(#REF!,"=TR"))))</f>
        <v>#REF!</v>
      </c>
      <c r="I95" s="49" t="e">
        <f>SUM(I21,#REF!)/(SUM((COUNTIF(I21,"&gt;=0")),(COUNTIF(#REF!,"&gt;=0")))+SUM((COUNTIF(I21,"=TR")),(COUNTIF(#REF!,"=TR"))))</f>
        <v>#REF!</v>
      </c>
      <c r="J95" s="49" t="e">
        <f>SUM(J21,#REF!)/(SUM((COUNTIF(J21,"&gt;=0")),(COUNTIF(#REF!,"&gt;=0")))+SUM((COUNTIF(J21,"=TR")),(COUNTIF(#REF!,"=TR"))))</f>
        <v>#REF!</v>
      </c>
      <c r="K95" s="49" t="e">
        <f>SUM(K21,#REF!)/(SUM((COUNTIF(K21,"&gt;=0")),(COUNTIF(#REF!,"&gt;=0")))+SUM((COUNTIF(K21,"=TR")),(COUNTIF(#REF!,"=TR"))))</f>
        <v>#REF!</v>
      </c>
      <c r="L95" s="49" t="e">
        <f>SUM(L21,#REF!)/(SUM((COUNTIF(L21,"&gt;=0")),(COUNTIF(#REF!,"&gt;=0")))+SUM((COUNTIF(L21,"=TR")),(COUNTIF(#REF!,"=TR"))))</f>
        <v>#REF!</v>
      </c>
      <c r="M95" s="49" t="e">
        <f>SUM(M21,#REF!)/(SUM((COUNTIF(M21,"&gt;=0")),(COUNTIF(#REF!,"&gt;=0")))+SUM((COUNTIF(M21,"=TR")),(COUNTIF(#REF!,"=TR"))))</f>
        <v>#REF!</v>
      </c>
      <c r="N95" s="49" t="e">
        <f>SUM(N21,#REF!)/(SUM((COUNTIF(N21,"&gt;=0")),(COUNTIF(#REF!,"&gt;=0")))+SUM((COUNTIF(N21,"=TR")),(COUNTIF(#REF!,"=TR"))))</f>
        <v>#REF!</v>
      </c>
      <c r="O95" s="49" t="e">
        <f>SUM(O21,#REF!)/(SUM((COUNTIF(O21,"&gt;=0")),(COUNTIF(#REF!,"&gt;=0")))+SUM((COUNTIF(O21,"=TR")),(COUNTIF(#REF!,"=TR"))))</f>
        <v>#REF!</v>
      </c>
      <c r="P95" s="49" t="e">
        <f>SUM(P21,#REF!)/(SUM((COUNTIF(P21,"&gt;=0")),(COUNTIF(#REF!,"&gt;=0")))+SUM((COUNTIF(P21,"=TR")),(COUNTIF(#REF!,"=TR"))))</f>
        <v>#REF!</v>
      </c>
      <c r="Q95" s="49" t="e">
        <f>SUM(Q21,#REF!)/(SUM((COUNTIF(Q21,"&gt;=0")),(COUNTIF(#REF!,"&gt;=0")))+SUM((COUNTIF(Q21,"=TR")),(COUNTIF(#REF!,"=TR"))))</f>
        <v>#REF!</v>
      </c>
      <c r="R95" s="49" t="e">
        <f>SUM(R21,#REF!)/(SUM((COUNTIF(R21,"&gt;=0")),(COUNTIF(#REF!,"&gt;=0")))+SUM((COUNTIF(R21,"=TR")),(COUNTIF(#REF!,"=TR"))))</f>
        <v>#REF!</v>
      </c>
      <c r="S95" s="49" t="e">
        <f>SUM(S21,#REF!)/(SUM((COUNTIF(S21,"&gt;=0")),(COUNTIF(#REF!,"&gt;=0")))+SUM((COUNTIF(S21,"=TR")),(COUNTIF(#REF!,"=TR"))))</f>
        <v>#REF!</v>
      </c>
      <c r="T95" s="49" t="e">
        <f>SUM(T21,#REF!)/(SUM((COUNTIF(T21,"&gt;=0")),(COUNTIF(#REF!,"&gt;=0")))+SUM((COUNTIF(T21,"=TR")),(COUNTIF(#REF!,"=TR"))))</f>
        <v>#REF!</v>
      </c>
      <c r="U95" s="49" t="e">
        <f>SUM(U21,#REF!)/(SUM((COUNTIF(U21,"&gt;=0")),(COUNTIF(#REF!,"&gt;=0")))+SUM((COUNTIF(U21,"=TR")),(COUNTIF(#REF!,"=TR"))))</f>
        <v>#REF!</v>
      </c>
      <c r="V95" s="49" t="e">
        <f>SUM(V21,#REF!)/(SUM((COUNTIF(V21,"&gt;=0")),(COUNTIF(#REF!,"&gt;=0")))+SUM((COUNTIF(V21,"=TR")),(COUNTIF(#REF!,"=TR"))))</f>
        <v>#REF!</v>
      </c>
      <c r="W95" s="49" t="e">
        <f>SUM(W21,#REF!)/(SUM((COUNTIF(W21,"&gt;=0")),(COUNTIF(#REF!,"&gt;=0")))+SUM((COUNTIF(W21,"=TR")),(COUNTIF(#REF!,"=TR"))))</f>
        <v>#REF!</v>
      </c>
      <c r="X95" s="49" t="e">
        <f>SUM(X21,#REF!)/(SUM((COUNTIF(X21,"&gt;=0")),(COUNTIF(#REF!,"&gt;=0")))+SUM((COUNTIF(X21,"=TR")),(COUNTIF(#REF!,"=TR"))))</f>
        <v>#REF!</v>
      </c>
      <c r="Y95" s="49" t="e">
        <f>SUM(Y21,#REF!)/(SUM((COUNTIF(Y21,"&gt;=0")),(COUNTIF(#REF!,"&gt;=0")))+SUM((COUNTIF(Y21,"=TR")),(COUNTIF(#REF!,"=TR"))))</f>
        <v>#REF!</v>
      </c>
      <c r="Z95" s="49" t="e">
        <f>SUM(Z21,#REF!)/(SUM((COUNTIF(Z21,"&gt;=0")),(COUNTIF(#REF!,"&gt;=0")))+SUM((COUNTIF(Z21,"=TR")),(COUNTIF(#REF!,"=TR"))))</f>
        <v>#REF!</v>
      </c>
      <c r="AA95" s="49" t="e">
        <f>SUM(AA21,#REF!)/(SUM((COUNTIF(AA21,"&gt;=0")),(COUNTIF(#REF!,"&gt;=0")))+SUM((COUNTIF(AA21,"=TR")),(COUNTIF(#REF!,"=TR"))))</f>
        <v>#REF!</v>
      </c>
      <c r="AB95" s="49" t="e">
        <f>SUM(AB21,#REF!)/(SUM((COUNTIF(AB21,"&gt;=0")),(COUNTIF(#REF!,"&gt;=0")))+SUM((COUNTIF(AB21,"=TR")),(COUNTIF(#REF!,"=TR"))))</f>
        <v>#REF!</v>
      </c>
      <c r="AC95" s="49" t="e">
        <f>SUM(AC21,#REF!)/(SUM((COUNTIF(AC21,"&gt;=0")),(COUNTIF(#REF!,"&gt;=0")))+SUM((COUNTIF(AC21,"=TR")),(COUNTIF(#REF!,"=TR"))))</f>
        <v>#REF!</v>
      </c>
      <c r="AD95" s="49" t="e">
        <f>SUM(AD21,#REF!)/(SUM((COUNTIF(AD21,"&gt;=0")),(COUNTIF(#REF!,"&gt;=0")))+SUM((COUNTIF(AD21,"=TR")),(COUNTIF(#REF!,"=TR"))))</f>
        <v>#REF!</v>
      </c>
      <c r="AE95" s="49" t="e">
        <f>SUM(AE21,#REF!)/(SUM((COUNTIF(AE21,"&gt;=0")),(COUNTIF(#REF!,"&gt;=0")))+SUM((COUNTIF(AE21,"=TR")),(COUNTIF(#REF!,"=TR"))))</f>
        <v>#REF!</v>
      </c>
      <c r="AF95" s="49" t="e">
        <f>SUM(AF21,#REF!)/(SUM((COUNTIF(AF21,"&gt;=0")),(COUNTIF(#REF!,"&gt;=0")))+SUM((COUNTIF(AF21,"=TR")),(COUNTIF(#REF!,"=TR"))))</f>
        <v>#REF!</v>
      </c>
      <c r="AG95" s="49" t="e">
        <f>SUM(AG21,#REF!)/(SUM((COUNTIF(AG21,"&gt;=0")),(COUNTIF(#REF!,"&gt;=0")))+SUM((COUNTIF(AG21,"=TR")),(COUNTIF(#REF!,"=TR"))))</f>
        <v>#REF!</v>
      </c>
      <c r="AH95" s="44"/>
      <c r="AI95" s="45"/>
    </row>
    <row r="96" spans="1:35" ht="44.25" hidden="1" customHeight="1" outlineLevel="1" x14ac:dyDescent="0.2">
      <c r="C96" s="6" t="s">
        <v>96</v>
      </c>
      <c r="D96" s="7" t="e">
        <f t="shared" ref="D96:AG96" si="9">AVERAGE(D86:D95)</f>
        <v>#REF!</v>
      </c>
      <c r="E96" s="7" t="e">
        <f t="shared" si="9"/>
        <v>#REF!</v>
      </c>
      <c r="F96" s="7" t="e">
        <f t="shared" si="9"/>
        <v>#REF!</v>
      </c>
      <c r="G96" s="7" t="e">
        <f t="shared" si="9"/>
        <v>#REF!</v>
      </c>
      <c r="H96" s="7" t="e">
        <f t="shared" si="9"/>
        <v>#REF!</v>
      </c>
      <c r="I96" s="7" t="e">
        <f t="shared" si="9"/>
        <v>#REF!</v>
      </c>
      <c r="J96" s="7" t="e">
        <f t="shared" si="9"/>
        <v>#REF!</v>
      </c>
      <c r="K96" s="7" t="e">
        <f t="shared" si="9"/>
        <v>#REF!</v>
      </c>
      <c r="L96" s="7" t="e">
        <f t="shared" si="9"/>
        <v>#REF!</v>
      </c>
      <c r="M96" s="7" t="e">
        <f t="shared" si="9"/>
        <v>#REF!</v>
      </c>
      <c r="N96" s="7" t="e">
        <f t="shared" si="9"/>
        <v>#REF!</v>
      </c>
      <c r="O96" s="7" t="e">
        <f t="shared" si="9"/>
        <v>#REF!</v>
      </c>
      <c r="P96" s="7" t="e">
        <f t="shared" si="9"/>
        <v>#REF!</v>
      </c>
      <c r="Q96" s="7" t="e">
        <f t="shared" si="9"/>
        <v>#REF!</v>
      </c>
      <c r="R96" s="7" t="e">
        <f t="shared" si="9"/>
        <v>#REF!</v>
      </c>
      <c r="S96" s="7" t="e">
        <f t="shared" si="9"/>
        <v>#REF!</v>
      </c>
      <c r="T96" s="7" t="e">
        <f t="shared" si="9"/>
        <v>#REF!</v>
      </c>
      <c r="U96" s="7" t="e">
        <f t="shared" si="9"/>
        <v>#REF!</v>
      </c>
      <c r="V96" s="7" t="e">
        <f t="shared" si="9"/>
        <v>#REF!</v>
      </c>
      <c r="W96" s="7" t="e">
        <f t="shared" si="9"/>
        <v>#REF!</v>
      </c>
      <c r="X96" s="7" t="e">
        <f t="shared" si="9"/>
        <v>#REF!</v>
      </c>
      <c r="Y96" s="7" t="e">
        <f t="shared" si="9"/>
        <v>#REF!</v>
      </c>
      <c r="Z96" s="7" t="e">
        <f t="shared" si="9"/>
        <v>#REF!</v>
      </c>
      <c r="AA96" s="7" t="e">
        <f t="shared" si="9"/>
        <v>#REF!</v>
      </c>
      <c r="AB96" s="7" t="e">
        <f t="shared" si="9"/>
        <v>#REF!</v>
      </c>
      <c r="AC96" s="7" t="e">
        <f t="shared" si="9"/>
        <v>#REF!</v>
      </c>
      <c r="AD96" s="7" t="e">
        <f t="shared" si="9"/>
        <v>#REF!</v>
      </c>
      <c r="AE96" s="7" t="e">
        <f t="shared" si="9"/>
        <v>#REF!</v>
      </c>
      <c r="AF96" s="7" t="e">
        <f t="shared" si="9"/>
        <v>#REF!</v>
      </c>
      <c r="AG96" s="7" t="e">
        <f t="shared" si="9"/>
        <v>#REF!</v>
      </c>
      <c r="AH96" s="44"/>
      <c r="AI96" s="45"/>
    </row>
    <row r="97" spans="34:35" collapsed="1" x14ac:dyDescent="0.2">
      <c r="AH97" s="44"/>
      <c r="AI97" s="45"/>
    </row>
    <row r="98" spans="34:35" x14ac:dyDescent="0.2">
      <c r="AH98" s="53"/>
    </row>
    <row r="99" spans="34:35" x14ac:dyDescent="0.2">
      <c r="AH99" s="53"/>
    </row>
    <row r="100" spans="34:35" x14ac:dyDescent="0.2">
      <c r="AH100" s="53"/>
    </row>
    <row r="101" spans="34:35" x14ac:dyDescent="0.2">
      <c r="AH101" s="53"/>
    </row>
  </sheetData>
  <mergeCells count="5">
    <mergeCell ref="A39:B39"/>
    <mergeCell ref="Q63:R63"/>
    <mergeCell ref="D72:J72"/>
    <mergeCell ref="N75:O75"/>
    <mergeCell ref="C1:AI1"/>
  </mergeCells>
  <conditionalFormatting sqref="E73:J75 D69:J71 F3:AE44 D76:O82 N48:P72 D72:D75 P73:P82 K69:M75 F48:M68 F45:L46 Q48:U82 V48:V67 W48:AE82 V69:V82 AF3:AI82 M46 D3:E68 N45:AE46 F47:AE47 N73:N75 O73:O74">
    <cfRule type="cellIs" dxfId="1" priority="1" stopIfTrue="1" operator="equal">
      <formula>0</formula>
    </cfRule>
  </conditionalFormatting>
  <pageMargins left="0.11811023622047245" right="0.11811023622047245" top="0.23622047244094491" bottom="0.15748031496062992" header="0.11811023622047245" footer="0.15748031496062992"/>
  <pageSetup paperSize="9" scale="86" orientation="landscape" horizontalDpi="4294967293" verticalDpi="1200" r:id="rId1"/>
  <headerFooter alignWithMargins="0"/>
  <rowBreaks count="1" manualBreakCount="1">
    <brk id="38" max="3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B106"/>
  <sheetViews>
    <sheetView zoomScaleNormal="100" workbookViewId="0">
      <pane xSplit="2" ySplit="3" topLeftCell="C61" activePane="bottomRight" state="frozen"/>
      <selection activeCell="D12" sqref="D12"/>
      <selection pane="topRight" activeCell="D12" sqref="D12"/>
      <selection pane="bottomLeft" activeCell="D12" sqref="D12"/>
      <selection pane="bottomRight" activeCell="U20" sqref="U20"/>
    </sheetView>
  </sheetViews>
  <sheetFormatPr defaultColWidth="9.125" defaultRowHeight="15" x14ac:dyDescent="0.25"/>
  <cols>
    <col min="1" max="1" width="6.25" style="66" customWidth="1"/>
    <col min="2" max="2" width="28.875" style="71" customWidth="1"/>
    <col min="3" max="3" width="7" style="72" bestFit="1" customWidth="1"/>
    <col min="4" max="34" width="4.75" style="73" customWidth="1"/>
    <col min="35" max="35" width="7" style="74" bestFit="1" customWidth="1"/>
    <col min="36" max="36" width="7" style="69" bestFit="1" customWidth="1"/>
    <col min="37" max="16384" width="9.125" style="70"/>
  </cols>
  <sheetData>
    <row r="1" spans="1:36" x14ac:dyDescent="0.25">
      <c r="B1" s="67"/>
      <c r="C1" s="68"/>
      <c r="D1" s="68"/>
      <c r="E1" s="68"/>
      <c r="F1" s="68"/>
      <c r="G1" s="68"/>
      <c r="H1" s="68"/>
      <c r="I1" s="68"/>
      <c r="J1" s="163" t="s">
        <v>101</v>
      </c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68"/>
      <c r="AA1" s="68"/>
      <c r="AB1" s="68"/>
      <c r="AC1" s="68"/>
      <c r="AD1" s="68"/>
      <c r="AE1" s="68"/>
      <c r="AF1" s="68"/>
      <c r="AG1" s="68"/>
      <c r="AH1" s="68"/>
      <c r="AI1" s="68"/>
    </row>
    <row r="2" spans="1:36" ht="6" customHeight="1" x14ac:dyDescent="0.25"/>
    <row r="3" spans="1:36" s="81" customFormat="1" ht="30" x14ac:dyDescent="0.25">
      <c r="A3" s="75" t="s">
        <v>1</v>
      </c>
      <c r="B3" s="76" t="s">
        <v>2</v>
      </c>
      <c r="C3" s="77" t="s">
        <v>3</v>
      </c>
      <c r="D3" s="78">
        <v>1</v>
      </c>
      <c r="E3" s="78">
        <v>2</v>
      </c>
      <c r="F3" s="78">
        <v>3</v>
      </c>
      <c r="G3" s="78">
        <v>4</v>
      </c>
      <c r="H3" s="78">
        <v>5</v>
      </c>
      <c r="I3" s="78">
        <v>6</v>
      </c>
      <c r="J3" s="78">
        <v>7</v>
      </c>
      <c r="K3" s="78">
        <v>8</v>
      </c>
      <c r="L3" s="78">
        <v>9</v>
      </c>
      <c r="M3" s="78">
        <v>10</v>
      </c>
      <c r="N3" s="78">
        <v>11</v>
      </c>
      <c r="O3" s="78">
        <v>12</v>
      </c>
      <c r="P3" s="78">
        <v>13</v>
      </c>
      <c r="Q3" s="78">
        <v>14</v>
      </c>
      <c r="R3" s="78">
        <v>15</v>
      </c>
      <c r="S3" s="78">
        <v>16</v>
      </c>
      <c r="T3" s="78">
        <v>17</v>
      </c>
      <c r="U3" s="78">
        <v>18</v>
      </c>
      <c r="V3" s="78">
        <v>19</v>
      </c>
      <c r="W3" s="78">
        <v>20</v>
      </c>
      <c r="X3" s="78">
        <v>21</v>
      </c>
      <c r="Y3" s="78">
        <v>22</v>
      </c>
      <c r="Z3" s="78">
        <v>23</v>
      </c>
      <c r="AA3" s="78">
        <v>24</v>
      </c>
      <c r="AB3" s="78">
        <v>25</v>
      </c>
      <c r="AC3" s="78">
        <v>26</v>
      </c>
      <c r="AD3" s="78">
        <v>27</v>
      </c>
      <c r="AE3" s="78">
        <v>28</v>
      </c>
      <c r="AF3" s="78">
        <v>29</v>
      </c>
      <c r="AG3" s="78">
        <v>30</v>
      </c>
      <c r="AH3" s="78">
        <v>31</v>
      </c>
      <c r="AI3" s="79" t="s">
        <v>4</v>
      </c>
      <c r="AJ3" s="80" t="s">
        <v>5</v>
      </c>
    </row>
    <row r="4" spans="1:36" s="89" customFormat="1" ht="17.25" customHeight="1" x14ac:dyDescent="0.25">
      <c r="A4" s="54">
        <v>10</v>
      </c>
      <c r="B4" s="55" t="s">
        <v>6</v>
      </c>
      <c r="C4" s="82">
        <v>135.9</v>
      </c>
      <c r="D4" s="83">
        <v>44.5</v>
      </c>
      <c r="E4" s="83">
        <v>2.7</v>
      </c>
      <c r="F4" s="83">
        <v>0</v>
      </c>
      <c r="G4" s="83">
        <v>0</v>
      </c>
      <c r="H4" s="83">
        <v>0.3</v>
      </c>
      <c r="I4" s="83">
        <v>7.5</v>
      </c>
      <c r="J4" s="83">
        <v>5.0999999999999996</v>
      </c>
      <c r="K4" s="83">
        <v>5.8</v>
      </c>
      <c r="L4" s="83">
        <v>0</v>
      </c>
      <c r="M4" s="83">
        <v>0</v>
      </c>
      <c r="N4" s="83">
        <v>0</v>
      </c>
      <c r="O4" s="83">
        <v>13.5</v>
      </c>
      <c r="P4" s="83">
        <v>4.0999999999999996</v>
      </c>
      <c r="Q4" s="83">
        <v>0</v>
      </c>
      <c r="R4" s="84">
        <v>0</v>
      </c>
      <c r="S4" s="85">
        <v>5.9</v>
      </c>
      <c r="T4" s="85">
        <v>13</v>
      </c>
      <c r="U4" s="85">
        <v>0</v>
      </c>
      <c r="V4" s="85">
        <v>19.100000000000001</v>
      </c>
      <c r="W4" s="85">
        <v>0</v>
      </c>
      <c r="X4" s="85">
        <v>8.8000000000000007</v>
      </c>
      <c r="Y4" s="85">
        <v>10.1</v>
      </c>
      <c r="Z4" s="85">
        <v>2.7</v>
      </c>
      <c r="AA4" s="85">
        <v>3</v>
      </c>
      <c r="AB4" s="85">
        <v>2</v>
      </c>
      <c r="AC4" s="85">
        <v>10</v>
      </c>
      <c r="AD4" s="85">
        <v>0</v>
      </c>
      <c r="AE4" s="85">
        <v>18.3</v>
      </c>
      <c r="AF4" s="85">
        <v>13.9</v>
      </c>
      <c r="AG4" s="86">
        <v>15</v>
      </c>
      <c r="AH4" s="86">
        <v>2</v>
      </c>
      <c r="AI4" s="87">
        <f t="shared" ref="AI4:AI39" si="0">SUM(D4:AH4)</f>
        <v>207.3</v>
      </c>
      <c r="AJ4" s="88">
        <f t="shared" ref="AJ4:AJ39" si="1">AI4/C4</f>
        <v>1.5253863134657837</v>
      </c>
    </row>
    <row r="5" spans="1:36" s="81" customFormat="1" ht="17.25" customHeight="1" x14ac:dyDescent="0.25">
      <c r="A5" s="54">
        <v>38</v>
      </c>
      <c r="B5" s="55" t="s">
        <v>7</v>
      </c>
      <c r="C5" s="82">
        <v>101.4</v>
      </c>
      <c r="D5" s="84">
        <v>10.8</v>
      </c>
      <c r="E5" s="84">
        <v>3.5</v>
      </c>
      <c r="F5" s="84">
        <v>0</v>
      </c>
      <c r="G5" s="84">
        <v>0</v>
      </c>
      <c r="H5" s="84">
        <v>0.5</v>
      </c>
      <c r="I5" s="84">
        <v>1.5</v>
      </c>
      <c r="J5" s="85">
        <v>9</v>
      </c>
      <c r="K5" s="85">
        <v>5</v>
      </c>
      <c r="L5" s="85">
        <v>0</v>
      </c>
      <c r="M5" s="85">
        <v>0</v>
      </c>
      <c r="N5" s="85">
        <v>0</v>
      </c>
      <c r="O5" s="85">
        <v>3.5</v>
      </c>
      <c r="P5" s="85">
        <v>3.6</v>
      </c>
      <c r="Q5" s="85">
        <v>0</v>
      </c>
      <c r="R5" s="84">
        <v>0</v>
      </c>
      <c r="S5" s="85">
        <v>2.7</v>
      </c>
      <c r="T5" s="85">
        <v>9</v>
      </c>
      <c r="U5" s="85">
        <v>0</v>
      </c>
      <c r="V5" s="85">
        <v>8</v>
      </c>
      <c r="W5" s="85">
        <v>0</v>
      </c>
      <c r="X5" s="85">
        <v>14</v>
      </c>
      <c r="Y5" s="85">
        <v>5</v>
      </c>
      <c r="Z5" s="85">
        <v>5</v>
      </c>
      <c r="AA5" s="85">
        <v>4</v>
      </c>
      <c r="AB5" s="85">
        <v>2</v>
      </c>
      <c r="AC5" s="85">
        <v>4</v>
      </c>
      <c r="AD5" s="85">
        <v>2</v>
      </c>
      <c r="AE5" s="85">
        <v>11.5</v>
      </c>
      <c r="AF5" s="85">
        <v>5</v>
      </c>
      <c r="AG5" s="86">
        <v>7.5</v>
      </c>
      <c r="AH5" s="86">
        <v>2.5</v>
      </c>
      <c r="AI5" s="87">
        <f t="shared" si="0"/>
        <v>119.6</v>
      </c>
      <c r="AJ5" s="88">
        <f t="shared" si="1"/>
        <v>1.1794871794871793</v>
      </c>
    </row>
    <row r="6" spans="1:36" s="81" customFormat="1" ht="17.25" customHeight="1" x14ac:dyDescent="0.25">
      <c r="A6" s="54">
        <v>40</v>
      </c>
      <c r="B6" s="55" t="s">
        <v>8</v>
      </c>
      <c r="C6" s="82">
        <v>99.8</v>
      </c>
      <c r="D6" s="84">
        <v>51.2</v>
      </c>
      <c r="E6" s="84">
        <v>0.6</v>
      </c>
      <c r="F6" s="84">
        <v>0</v>
      </c>
      <c r="G6" s="84">
        <v>0</v>
      </c>
      <c r="H6" s="84">
        <v>0.3</v>
      </c>
      <c r="I6" s="84">
        <v>1.2</v>
      </c>
      <c r="J6" s="85">
        <v>0.2</v>
      </c>
      <c r="K6" s="85" t="s">
        <v>30</v>
      </c>
      <c r="L6" s="85">
        <v>0</v>
      </c>
      <c r="M6" s="85">
        <v>0</v>
      </c>
      <c r="N6" s="85">
        <v>0</v>
      </c>
      <c r="O6" s="90">
        <v>13.8</v>
      </c>
      <c r="P6" s="85">
        <v>2.9</v>
      </c>
      <c r="Q6" s="85">
        <v>0</v>
      </c>
      <c r="R6" s="85">
        <v>0</v>
      </c>
      <c r="S6" s="85">
        <v>9</v>
      </c>
      <c r="T6" s="85">
        <v>15</v>
      </c>
      <c r="U6" s="85">
        <v>0</v>
      </c>
      <c r="V6" s="85">
        <v>10</v>
      </c>
      <c r="W6" s="85">
        <v>0</v>
      </c>
      <c r="X6" s="85">
        <v>7.8</v>
      </c>
      <c r="Y6" s="85">
        <v>7</v>
      </c>
      <c r="Z6" s="85">
        <v>2</v>
      </c>
      <c r="AA6" s="85">
        <v>2.5</v>
      </c>
      <c r="AB6" s="85">
        <v>2</v>
      </c>
      <c r="AC6" s="85">
        <v>10.5</v>
      </c>
      <c r="AD6" s="85">
        <v>0</v>
      </c>
      <c r="AE6" s="85">
        <v>19.600000000000001</v>
      </c>
      <c r="AF6" s="85">
        <v>14.3</v>
      </c>
      <c r="AG6" s="86">
        <v>14</v>
      </c>
      <c r="AH6" s="86">
        <v>3.5</v>
      </c>
      <c r="AI6" s="87">
        <f t="shared" si="0"/>
        <v>187.4</v>
      </c>
      <c r="AJ6" s="88">
        <f t="shared" si="1"/>
        <v>1.8777555110220443</v>
      </c>
    </row>
    <row r="7" spans="1:36" s="81" customFormat="1" ht="17.25" customHeight="1" x14ac:dyDescent="0.25">
      <c r="A7" s="54">
        <v>63</v>
      </c>
      <c r="B7" s="55" t="s">
        <v>9</v>
      </c>
      <c r="C7" s="82">
        <v>120</v>
      </c>
      <c r="D7" s="84">
        <v>25.3</v>
      </c>
      <c r="E7" s="84">
        <v>1.5</v>
      </c>
      <c r="F7" s="84">
        <v>0</v>
      </c>
      <c r="G7" s="84">
        <v>0</v>
      </c>
      <c r="H7" s="84" t="s">
        <v>30</v>
      </c>
      <c r="I7" s="84">
        <v>1</v>
      </c>
      <c r="J7" s="85">
        <v>3</v>
      </c>
      <c r="K7" s="85">
        <v>3.5</v>
      </c>
      <c r="L7" s="85">
        <v>0</v>
      </c>
      <c r="M7" s="85">
        <v>0</v>
      </c>
      <c r="N7" s="85">
        <v>0</v>
      </c>
      <c r="O7" s="85">
        <v>11.5</v>
      </c>
      <c r="P7" s="85">
        <v>2.1</v>
      </c>
      <c r="Q7" s="85">
        <v>0.4</v>
      </c>
      <c r="R7" s="84">
        <v>0</v>
      </c>
      <c r="S7" s="85">
        <v>6.1</v>
      </c>
      <c r="T7" s="85">
        <v>12</v>
      </c>
      <c r="U7" s="85">
        <v>0</v>
      </c>
      <c r="V7" s="85">
        <v>13.8</v>
      </c>
      <c r="W7" s="85">
        <v>0</v>
      </c>
      <c r="X7" s="85">
        <v>9.5</v>
      </c>
      <c r="Y7" s="85">
        <v>9.6999999999999993</v>
      </c>
      <c r="Z7" s="85">
        <v>2</v>
      </c>
      <c r="AA7" s="85">
        <v>2.5</v>
      </c>
      <c r="AB7" s="85">
        <v>2</v>
      </c>
      <c r="AC7" s="85">
        <v>4</v>
      </c>
      <c r="AD7" s="85">
        <v>0</v>
      </c>
      <c r="AE7" s="85">
        <v>20.5</v>
      </c>
      <c r="AF7" s="85">
        <v>22.8</v>
      </c>
      <c r="AG7" s="86">
        <v>14</v>
      </c>
      <c r="AH7" s="86">
        <v>2.2000000000000002</v>
      </c>
      <c r="AI7" s="87">
        <f t="shared" si="0"/>
        <v>169.4</v>
      </c>
      <c r="AJ7" s="88">
        <f t="shared" si="1"/>
        <v>1.4116666666666666</v>
      </c>
    </row>
    <row r="8" spans="1:36" s="81" customFormat="1" ht="17.25" customHeight="1" x14ac:dyDescent="0.25">
      <c r="A8" s="54">
        <v>82</v>
      </c>
      <c r="B8" s="55" t="s">
        <v>10</v>
      </c>
      <c r="C8" s="82">
        <v>98</v>
      </c>
      <c r="D8" s="84">
        <v>12.6</v>
      </c>
      <c r="E8" s="84">
        <v>2</v>
      </c>
      <c r="F8" s="84">
        <v>0</v>
      </c>
      <c r="G8" s="84">
        <v>0</v>
      </c>
      <c r="H8" s="84">
        <v>0</v>
      </c>
      <c r="I8" s="84">
        <v>2</v>
      </c>
      <c r="J8" s="85">
        <v>5.6</v>
      </c>
      <c r="K8" s="85">
        <v>0.9</v>
      </c>
      <c r="L8" s="85">
        <v>0</v>
      </c>
      <c r="M8" s="85">
        <v>0</v>
      </c>
      <c r="N8" s="85">
        <v>0</v>
      </c>
      <c r="O8" s="85">
        <v>2.9</v>
      </c>
      <c r="P8" s="85">
        <v>2.6</v>
      </c>
      <c r="Q8" s="85">
        <v>0</v>
      </c>
      <c r="R8" s="84">
        <v>0</v>
      </c>
      <c r="S8" s="85">
        <v>2.4</v>
      </c>
      <c r="T8" s="85">
        <v>3</v>
      </c>
      <c r="U8" s="85">
        <v>0</v>
      </c>
      <c r="V8" s="85">
        <v>6.7</v>
      </c>
      <c r="W8" s="85">
        <v>0</v>
      </c>
      <c r="X8" s="85">
        <v>12.6</v>
      </c>
      <c r="Y8" s="85">
        <v>2.9</v>
      </c>
      <c r="Z8" s="85">
        <v>5.2</v>
      </c>
      <c r="AA8" s="85">
        <v>0.7</v>
      </c>
      <c r="AB8" s="85">
        <v>2.2999999999999998</v>
      </c>
      <c r="AC8" s="85">
        <v>2.2000000000000002</v>
      </c>
      <c r="AD8" s="85">
        <v>0.7</v>
      </c>
      <c r="AE8" s="85">
        <v>10.5</v>
      </c>
      <c r="AF8" s="85">
        <v>6.9</v>
      </c>
      <c r="AG8" s="85">
        <v>6.7</v>
      </c>
      <c r="AH8" s="85">
        <v>0.2</v>
      </c>
      <c r="AI8" s="87">
        <f t="shared" si="0"/>
        <v>91.600000000000023</v>
      </c>
      <c r="AJ8" s="88">
        <f t="shared" si="1"/>
        <v>0.93469387755102062</v>
      </c>
    </row>
    <row r="9" spans="1:36" ht="17.25" customHeight="1" x14ac:dyDescent="0.25">
      <c r="A9" s="54">
        <v>90</v>
      </c>
      <c r="B9" s="91" t="s">
        <v>97</v>
      </c>
      <c r="C9" s="82">
        <v>90.2</v>
      </c>
      <c r="D9" s="84">
        <v>33</v>
      </c>
      <c r="E9" s="84" t="s">
        <v>30</v>
      </c>
      <c r="F9" s="84">
        <v>0</v>
      </c>
      <c r="G9" s="84">
        <v>0</v>
      </c>
      <c r="H9" s="84">
        <v>1.6</v>
      </c>
      <c r="I9" s="84">
        <v>0</v>
      </c>
      <c r="J9" s="85">
        <v>4</v>
      </c>
      <c r="K9" s="85">
        <v>0</v>
      </c>
      <c r="L9" s="85">
        <v>0</v>
      </c>
      <c r="M9" s="85">
        <v>0</v>
      </c>
      <c r="N9" s="85">
        <v>0</v>
      </c>
      <c r="O9" s="85">
        <v>20.7</v>
      </c>
      <c r="P9" s="85">
        <v>2</v>
      </c>
      <c r="Q9" s="85">
        <v>0.7</v>
      </c>
      <c r="R9" s="84">
        <v>0</v>
      </c>
      <c r="S9" s="85">
        <v>4.8</v>
      </c>
      <c r="T9" s="85">
        <v>15</v>
      </c>
      <c r="U9" s="85">
        <v>0.2</v>
      </c>
      <c r="V9" s="85">
        <v>2.9</v>
      </c>
      <c r="W9" s="85">
        <v>0</v>
      </c>
      <c r="X9" s="85">
        <v>6.8</v>
      </c>
      <c r="Y9" s="85">
        <v>8.3000000000000007</v>
      </c>
      <c r="Z9" s="85">
        <v>2.4</v>
      </c>
      <c r="AA9" s="85">
        <v>3.5</v>
      </c>
      <c r="AB9" s="85">
        <v>4.2</v>
      </c>
      <c r="AC9" s="85">
        <v>7.7</v>
      </c>
      <c r="AD9" s="85">
        <v>0</v>
      </c>
      <c r="AE9" s="85">
        <v>19.3</v>
      </c>
      <c r="AF9" s="85">
        <v>14.6</v>
      </c>
      <c r="AG9" s="85">
        <v>13.5</v>
      </c>
      <c r="AH9" s="85">
        <v>4.7</v>
      </c>
      <c r="AI9" s="87">
        <f t="shared" si="0"/>
        <v>169.9</v>
      </c>
      <c r="AJ9" s="88">
        <f t="shared" si="1"/>
        <v>1.8835920177383592</v>
      </c>
    </row>
    <row r="10" spans="1:36" ht="17.25" customHeight="1" x14ac:dyDescent="0.25">
      <c r="A10" s="54">
        <v>94</v>
      </c>
      <c r="B10" s="55" t="s">
        <v>12</v>
      </c>
      <c r="C10" s="82">
        <v>100</v>
      </c>
      <c r="D10" s="84">
        <v>9.5</v>
      </c>
      <c r="E10" s="84">
        <v>3</v>
      </c>
      <c r="F10" s="84">
        <v>0</v>
      </c>
      <c r="G10" s="84">
        <v>0</v>
      </c>
      <c r="H10" s="84">
        <v>0</v>
      </c>
      <c r="I10" s="84">
        <v>1</v>
      </c>
      <c r="J10" s="85">
        <v>4.3</v>
      </c>
      <c r="K10" s="85">
        <v>2</v>
      </c>
      <c r="L10" s="85">
        <v>0</v>
      </c>
      <c r="M10" s="85">
        <v>0</v>
      </c>
      <c r="N10" s="85">
        <v>0</v>
      </c>
      <c r="O10" s="85">
        <v>5.7</v>
      </c>
      <c r="P10" s="85">
        <v>2.8</v>
      </c>
      <c r="Q10" s="85">
        <v>0</v>
      </c>
      <c r="R10" s="84">
        <v>0</v>
      </c>
      <c r="S10" s="85">
        <v>2.1</v>
      </c>
      <c r="T10" s="85">
        <v>3</v>
      </c>
      <c r="U10" s="85">
        <v>0</v>
      </c>
      <c r="V10" s="85">
        <v>4.8</v>
      </c>
      <c r="W10" s="85">
        <v>0</v>
      </c>
      <c r="X10" s="85">
        <v>14.5</v>
      </c>
      <c r="Y10" s="85">
        <v>3.5</v>
      </c>
      <c r="Z10" s="85">
        <v>5</v>
      </c>
      <c r="AA10" s="85">
        <v>0.7</v>
      </c>
      <c r="AB10" s="85">
        <v>3</v>
      </c>
      <c r="AC10" s="85">
        <v>2</v>
      </c>
      <c r="AD10" s="85">
        <v>0.9</v>
      </c>
      <c r="AE10" s="85">
        <v>16.3</v>
      </c>
      <c r="AF10" s="85">
        <v>14.8</v>
      </c>
      <c r="AG10" s="86">
        <v>8</v>
      </c>
      <c r="AH10" s="86">
        <v>0.5</v>
      </c>
      <c r="AI10" s="87">
        <f t="shared" si="0"/>
        <v>107.4</v>
      </c>
      <c r="AJ10" s="88">
        <f t="shared" si="1"/>
        <v>1.0740000000000001</v>
      </c>
    </row>
    <row r="11" spans="1:36" ht="17.25" customHeight="1" x14ac:dyDescent="0.25">
      <c r="A11" s="54">
        <v>105</v>
      </c>
      <c r="B11" s="55" t="s">
        <v>98</v>
      </c>
      <c r="C11" s="82">
        <v>131.80000000000001</v>
      </c>
      <c r="D11" s="84">
        <v>24.3</v>
      </c>
      <c r="E11" s="84">
        <v>1.7</v>
      </c>
      <c r="F11" s="84">
        <v>0</v>
      </c>
      <c r="G11" s="84">
        <v>0</v>
      </c>
      <c r="H11" s="84">
        <v>0.1</v>
      </c>
      <c r="I11" s="84">
        <v>0.6</v>
      </c>
      <c r="J11" s="85">
        <v>8.6999999999999993</v>
      </c>
      <c r="K11" s="85">
        <v>2.6</v>
      </c>
      <c r="L11" s="85">
        <v>0</v>
      </c>
      <c r="M11" s="85">
        <v>0</v>
      </c>
      <c r="N11" s="85">
        <v>0</v>
      </c>
      <c r="O11" s="85">
        <v>13.8</v>
      </c>
      <c r="P11" s="85">
        <v>5.5</v>
      </c>
      <c r="Q11" s="85">
        <v>1</v>
      </c>
      <c r="R11" s="84">
        <v>0</v>
      </c>
      <c r="S11" s="85">
        <v>2.9</v>
      </c>
      <c r="T11" s="85">
        <v>6</v>
      </c>
      <c r="U11" s="85">
        <v>0</v>
      </c>
      <c r="V11" s="85">
        <v>11</v>
      </c>
      <c r="W11" s="85">
        <v>0</v>
      </c>
      <c r="X11" s="85">
        <v>15.2</v>
      </c>
      <c r="Y11" s="85">
        <v>5.5</v>
      </c>
      <c r="Z11" s="85">
        <v>1.9</v>
      </c>
      <c r="AA11" s="85">
        <v>4</v>
      </c>
      <c r="AB11" s="85">
        <v>4.7</v>
      </c>
      <c r="AC11" s="85">
        <v>4</v>
      </c>
      <c r="AD11" s="85">
        <v>0.2</v>
      </c>
      <c r="AE11" s="85">
        <v>23.3</v>
      </c>
      <c r="AF11" s="85">
        <v>21.4</v>
      </c>
      <c r="AG11" s="86">
        <v>10.7</v>
      </c>
      <c r="AH11" s="86">
        <v>0.5</v>
      </c>
      <c r="AI11" s="87">
        <f t="shared" si="0"/>
        <v>169.60000000000002</v>
      </c>
      <c r="AJ11" s="88">
        <f t="shared" si="1"/>
        <v>1.2867981790591807</v>
      </c>
    </row>
    <row r="12" spans="1:36" ht="17.25" customHeight="1" x14ac:dyDescent="0.25">
      <c r="A12" s="54">
        <v>120</v>
      </c>
      <c r="B12" s="55" t="s">
        <v>14</v>
      </c>
      <c r="C12" s="82">
        <v>160.4</v>
      </c>
      <c r="D12" s="84">
        <v>24.5</v>
      </c>
      <c r="E12" s="84">
        <v>1.4</v>
      </c>
      <c r="F12" s="84">
        <v>0</v>
      </c>
      <c r="G12" s="84">
        <v>0</v>
      </c>
      <c r="H12" s="84">
        <v>0</v>
      </c>
      <c r="I12" s="84">
        <v>1.1000000000000001</v>
      </c>
      <c r="J12" s="85">
        <v>9.1999999999999993</v>
      </c>
      <c r="K12" s="85">
        <v>2.8</v>
      </c>
      <c r="L12" s="85">
        <v>0</v>
      </c>
      <c r="M12" s="85">
        <v>0</v>
      </c>
      <c r="N12" s="85">
        <v>0</v>
      </c>
      <c r="O12" s="85">
        <v>17.5</v>
      </c>
      <c r="P12" s="85">
        <v>7.2</v>
      </c>
      <c r="Q12" s="85" t="s">
        <v>30</v>
      </c>
      <c r="R12" s="84">
        <v>0</v>
      </c>
      <c r="S12" s="85">
        <v>3</v>
      </c>
      <c r="T12" s="85">
        <v>8</v>
      </c>
      <c r="U12" s="85">
        <v>0</v>
      </c>
      <c r="V12" s="85">
        <v>13</v>
      </c>
      <c r="W12" s="85">
        <v>0</v>
      </c>
      <c r="X12" s="85">
        <v>28.5</v>
      </c>
      <c r="Y12" s="85">
        <v>7.6</v>
      </c>
      <c r="Z12" s="85">
        <v>6</v>
      </c>
      <c r="AA12" s="85">
        <v>2.8</v>
      </c>
      <c r="AB12" s="85">
        <v>4</v>
      </c>
      <c r="AC12" s="85">
        <v>6</v>
      </c>
      <c r="AD12" s="85">
        <v>0.2</v>
      </c>
      <c r="AE12" s="85">
        <v>34.1</v>
      </c>
      <c r="AF12" s="85">
        <v>34</v>
      </c>
      <c r="AG12" s="86">
        <v>12</v>
      </c>
      <c r="AH12" s="86">
        <v>1</v>
      </c>
      <c r="AI12" s="87">
        <f t="shared" si="0"/>
        <v>223.9</v>
      </c>
      <c r="AJ12" s="88">
        <f t="shared" si="1"/>
        <v>1.3958852867830425</v>
      </c>
    </row>
    <row r="13" spans="1:36" ht="17.25" customHeight="1" x14ac:dyDescent="0.25">
      <c r="A13" s="54">
        <v>130</v>
      </c>
      <c r="B13" s="55" t="s">
        <v>15</v>
      </c>
      <c r="C13" s="82">
        <v>161.9</v>
      </c>
      <c r="D13" s="84">
        <v>26.1</v>
      </c>
      <c r="E13" s="84">
        <v>5</v>
      </c>
      <c r="F13" s="84">
        <v>0</v>
      </c>
      <c r="G13" s="84">
        <v>0</v>
      </c>
      <c r="H13" s="84">
        <v>1</v>
      </c>
      <c r="I13" s="84">
        <v>0</v>
      </c>
      <c r="J13" s="85">
        <v>1.1000000000000001</v>
      </c>
      <c r="K13" s="85">
        <v>0</v>
      </c>
      <c r="L13" s="85">
        <v>0</v>
      </c>
      <c r="M13" s="85">
        <v>0</v>
      </c>
      <c r="N13" s="85">
        <v>0</v>
      </c>
      <c r="O13" s="85">
        <v>22.5</v>
      </c>
      <c r="P13" s="85">
        <v>16.5</v>
      </c>
      <c r="Q13" s="85">
        <v>2.4</v>
      </c>
      <c r="R13" s="84">
        <v>0</v>
      </c>
      <c r="S13" s="85">
        <v>8</v>
      </c>
      <c r="T13" s="85">
        <v>19.100000000000001</v>
      </c>
      <c r="U13" s="85">
        <v>0.5</v>
      </c>
      <c r="V13" s="85">
        <v>8.4</v>
      </c>
      <c r="W13" s="85">
        <v>0</v>
      </c>
      <c r="X13" s="85">
        <v>15.1</v>
      </c>
      <c r="Y13" s="85">
        <v>9.5</v>
      </c>
      <c r="Z13" s="85">
        <v>3.2</v>
      </c>
      <c r="AA13" s="85">
        <v>13</v>
      </c>
      <c r="AB13" s="85">
        <v>4</v>
      </c>
      <c r="AC13" s="85">
        <v>16.5</v>
      </c>
      <c r="AD13" s="85">
        <v>2.1</v>
      </c>
      <c r="AE13" s="85">
        <v>20.399999999999999</v>
      </c>
      <c r="AF13" s="85">
        <v>26.5</v>
      </c>
      <c r="AG13" s="85">
        <v>23.5</v>
      </c>
      <c r="AH13" s="85">
        <v>1</v>
      </c>
      <c r="AI13" s="87">
        <f t="shared" si="0"/>
        <v>245.4</v>
      </c>
      <c r="AJ13" s="88">
        <f t="shared" si="1"/>
        <v>1.5157504632489192</v>
      </c>
    </row>
    <row r="14" spans="1:36" ht="17.25" customHeight="1" x14ac:dyDescent="0.25">
      <c r="A14" s="54">
        <v>160</v>
      </c>
      <c r="B14" s="91" t="s">
        <v>16</v>
      </c>
      <c r="C14" s="82">
        <v>97.2</v>
      </c>
      <c r="D14" s="84">
        <v>37</v>
      </c>
      <c r="E14" s="84">
        <v>1</v>
      </c>
      <c r="F14" s="84">
        <v>0</v>
      </c>
      <c r="G14" s="84">
        <v>0</v>
      </c>
      <c r="H14" s="84">
        <v>0.2</v>
      </c>
      <c r="I14" s="84">
        <v>3.4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  <c r="O14" s="85">
        <v>13.8</v>
      </c>
      <c r="P14" s="85">
        <v>8.3000000000000007</v>
      </c>
      <c r="Q14" s="85">
        <v>0</v>
      </c>
      <c r="R14" s="84">
        <v>0</v>
      </c>
      <c r="S14" s="85">
        <v>3.7</v>
      </c>
      <c r="T14" s="85">
        <v>17.600000000000001</v>
      </c>
      <c r="U14" s="85">
        <v>0</v>
      </c>
      <c r="V14" s="85">
        <v>0</v>
      </c>
      <c r="W14" s="85">
        <v>0</v>
      </c>
      <c r="X14" s="85">
        <v>12.1</v>
      </c>
      <c r="Y14" s="85">
        <v>6.5</v>
      </c>
      <c r="Z14" s="85">
        <v>3.1</v>
      </c>
      <c r="AA14" s="85">
        <v>17.5</v>
      </c>
      <c r="AB14" s="85">
        <v>1.2</v>
      </c>
      <c r="AC14" s="85">
        <v>11.4</v>
      </c>
      <c r="AD14" s="85">
        <v>0</v>
      </c>
      <c r="AE14" s="85">
        <v>8.8000000000000007</v>
      </c>
      <c r="AF14" s="85">
        <v>6.4</v>
      </c>
      <c r="AG14" s="85">
        <v>14.6</v>
      </c>
      <c r="AH14" s="85">
        <v>3.2</v>
      </c>
      <c r="AI14" s="87">
        <f t="shared" si="0"/>
        <v>169.79999999999998</v>
      </c>
      <c r="AJ14" s="88">
        <f t="shared" si="1"/>
        <v>1.7469135802469133</v>
      </c>
    </row>
    <row r="15" spans="1:36" ht="17.25" customHeight="1" x14ac:dyDescent="0.25">
      <c r="A15" s="54">
        <v>178</v>
      </c>
      <c r="B15" s="91" t="s">
        <v>17</v>
      </c>
      <c r="C15" s="82">
        <v>131.1</v>
      </c>
      <c r="D15" s="84">
        <v>37.700000000000003</v>
      </c>
      <c r="E15" s="84">
        <v>2.1</v>
      </c>
      <c r="F15" s="84">
        <v>0</v>
      </c>
      <c r="G15" s="84">
        <v>0</v>
      </c>
      <c r="H15" s="84">
        <v>0.6</v>
      </c>
      <c r="I15" s="84">
        <v>0</v>
      </c>
      <c r="J15" s="85">
        <v>0</v>
      </c>
      <c r="K15" s="85">
        <v>0.1</v>
      </c>
      <c r="L15" s="85">
        <v>0</v>
      </c>
      <c r="M15" s="85">
        <v>0</v>
      </c>
      <c r="N15" s="85">
        <v>0</v>
      </c>
      <c r="O15" s="85">
        <v>13.9</v>
      </c>
      <c r="P15" s="85">
        <v>25.5</v>
      </c>
      <c r="Q15" s="85">
        <v>1.9</v>
      </c>
      <c r="R15" s="84">
        <v>0</v>
      </c>
      <c r="S15" s="85">
        <v>10</v>
      </c>
      <c r="T15" s="85">
        <v>28</v>
      </c>
      <c r="U15" s="85">
        <v>0</v>
      </c>
      <c r="V15" s="85">
        <v>5</v>
      </c>
      <c r="W15" s="85">
        <v>0</v>
      </c>
      <c r="X15" s="85">
        <v>13.6</v>
      </c>
      <c r="Y15" s="85">
        <v>4.3</v>
      </c>
      <c r="Z15" s="85">
        <v>5.2</v>
      </c>
      <c r="AA15" s="85">
        <v>10</v>
      </c>
      <c r="AB15" s="85">
        <v>6.8</v>
      </c>
      <c r="AC15" s="85">
        <v>3.6</v>
      </c>
      <c r="AD15" s="85">
        <v>0</v>
      </c>
      <c r="AE15" s="85">
        <v>29.7</v>
      </c>
      <c r="AF15" s="85">
        <v>23.8</v>
      </c>
      <c r="AG15" s="85">
        <v>15.5</v>
      </c>
      <c r="AH15" s="85">
        <v>1.2</v>
      </c>
      <c r="AI15" s="87">
        <f t="shared" si="0"/>
        <v>238.5</v>
      </c>
      <c r="AJ15" s="88">
        <f t="shared" si="1"/>
        <v>1.8192219679633868</v>
      </c>
    </row>
    <row r="16" spans="1:36" ht="17.25" customHeight="1" x14ac:dyDescent="0.25">
      <c r="A16" s="54">
        <v>211</v>
      </c>
      <c r="B16" s="55" t="s">
        <v>18</v>
      </c>
      <c r="C16" s="82">
        <v>123.2</v>
      </c>
      <c r="D16" s="84">
        <v>27.1</v>
      </c>
      <c r="E16" s="84">
        <v>0.4</v>
      </c>
      <c r="F16" s="84">
        <v>0</v>
      </c>
      <c r="G16" s="84">
        <v>0</v>
      </c>
      <c r="H16" s="84">
        <v>0.1</v>
      </c>
      <c r="I16" s="84" t="s">
        <v>30</v>
      </c>
      <c r="J16" s="85">
        <v>0.3</v>
      </c>
      <c r="K16" s="85">
        <v>0.1</v>
      </c>
      <c r="L16" s="85">
        <v>0</v>
      </c>
      <c r="M16" s="85">
        <v>0</v>
      </c>
      <c r="N16" s="85">
        <v>0</v>
      </c>
      <c r="O16" s="85">
        <v>13</v>
      </c>
      <c r="P16" s="85">
        <v>24.7</v>
      </c>
      <c r="Q16" s="85">
        <v>3.2</v>
      </c>
      <c r="R16" s="84">
        <v>0</v>
      </c>
      <c r="S16" s="85">
        <v>4.8</v>
      </c>
      <c r="T16" s="85">
        <v>20</v>
      </c>
      <c r="U16" s="85">
        <v>0</v>
      </c>
      <c r="V16" s="85">
        <v>5.4</v>
      </c>
      <c r="W16" s="85">
        <v>0.1</v>
      </c>
      <c r="X16" s="85">
        <v>16.5</v>
      </c>
      <c r="Y16" s="85">
        <v>5.3</v>
      </c>
      <c r="Z16" s="85">
        <v>6</v>
      </c>
      <c r="AA16" s="85">
        <v>10</v>
      </c>
      <c r="AB16" s="85">
        <v>6.8</v>
      </c>
      <c r="AC16" s="85">
        <v>10</v>
      </c>
      <c r="AD16" s="85">
        <v>0.1</v>
      </c>
      <c r="AE16" s="85">
        <v>27.1</v>
      </c>
      <c r="AF16" s="85">
        <v>26.5</v>
      </c>
      <c r="AG16" s="85">
        <v>24</v>
      </c>
      <c r="AH16" s="85">
        <v>1</v>
      </c>
      <c r="AI16" s="87">
        <f t="shared" si="0"/>
        <v>232.5</v>
      </c>
      <c r="AJ16" s="88">
        <f t="shared" si="1"/>
        <v>1.8871753246753247</v>
      </c>
    </row>
    <row r="17" spans="1:36" ht="17.25" customHeight="1" x14ac:dyDescent="0.25">
      <c r="A17" s="54">
        <v>225</v>
      </c>
      <c r="B17" s="55" t="s">
        <v>19</v>
      </c>
      <c r="C17" s="82">
        <v>182.3</v>
      </c>
      <c r="D17" s="84">
        <v>18.5</v>
      </c>
      <c r="E17" s="84">
        <v>2</v>
      </c>
      <c r="F17" s="84">
        <v>0</v>
      </c>
      <c r="G17" s="84">
        <v>0</v>
      </c>
      <c r="H17" s="84">
        <v>1.5</v>
      </c>
      <c r="I17" s="84">
        <v>0.3</v>
      </c>
      <c r="J17" s="85">
        <v>3</v>
      </c>
      <c r="K17" s="85">
        <v>0.7</v>
      </c>
      <c r="L17" s="85">
        <v>0</v>
      </c>
      <c r="M17" s="85">
        <v>0</v>
      </c>
      <c r="N17" s="85">
        <v>0</v>
      </c>
      <c r="O17" s="85">
        <v>15.8</v>
      </c>
      <c r="P17" s="85">
        <v>12</v>
      </c>
      <c r="Q17" s="85">
        <v>0</v>
      </c>
      <c r="R17" s="84">
        <v>0</v>
      </c>
      <c r="S17" s="85">
        <v>0.6</v>
      </c>
      <c r="T17" s="85">
        <v>13</v>
      </c>
      <c r="U17" s="85">
        <v>0</v>
      </c>
      <c r="V17" s="85">
        <v>12.8</v>
      </c>
      <c r="W17" s="85">
        <v>0</v>
      </c>
      <c r="X17" s="85">
        <v>18.899999999999999</v>
      </c>
      <c r="Y17" s="85">
        <v>6.3</v>
      </c>
      <c r="Z17" s="85">
        <v>10</v>
      </c>
      <c r="AA17" s="85">
        <v>10</v>
      </c>
      <c r="AB17" s="85">
        <v>4.5999999999999996</v>
      </c>
      <c r="AC17" s="85">
        <v>10</v>
      </c>
      <c r="AD17" s="85">
        <v>0.4</v>
      </c>
      <c r="AE17" s="85">
        <v>39.799999999999997</v>
      </c>
      <c r="AF17" s="85">
        <v>19.5</v>
      </c>
      <c r="AG17" s="86">
        <v>28</v>
      </c>
      <c r="AH17" s="86">
        <v>2</v>
      </c>
      <c r="AI17" s="87">
        <f t="shared" si="0"/>
        <v>229.7</v>
      </c>
      <c r="AJ17" s="88">
        <f t="shared" si="1"/>
        <v>1.2600109709270433</v>
      </c>
    </row>
    <row r="18" spans="1:36" ht="17.25" customHeight="1" x14ac:dyDescent="0.25">
      <c r="A18" s="54">
        <v>310</v>
      </c>
      <c r="B18" s="55" t="s">
        <v>20</v>
      </c>
      <c r="C18" s="82">
        <v>185.8</v>
      </c>
      <c r="D18" s="84">
        <v>23.5</v>
      </c>
      <c r="E18" s="84">
        <v>0.5</v>
      </c>
      <c r="F18" s="84">
        <v>0</v>
      </c>
      <c r="G18" s="84" t="s">
        <v>30</v>
      </c>
      <c r="H18" s="84">
        <v>3</v>
      </c>
      <c r="I18" s="84">
        <v>0.3</v>
      </c>
      <c r="J18" s="85">
        <v>2.5</v>
      </c>
      <c r="K18" s="85">
        <v>0.2</v>
      </c>
      <c r="L18" s="85">
        <v>0</v>
      </c>
      <c r="M18" s="85">
        <v>0</v>
      </c>
      <c r="N18" s="85" t="s">
        <v>30</v>
      </c>
      <c r="O18" s="85">
        <v>11.6</v>
      </c>
      <c r="P18" s="85">
        <v>6.4</v>
      </c>
      <c r="Q18" s="85">
        <v>1.4</v>
      </c>
      <c r="R18" s="84" t="s">
        <v>30</v>
      </c>
      <c r="S18" s="85">
        <v>0.5</v>
      </c>
      <c r="T18" s="85">
        <v>10</v>
      </c>
      <c r="U18" s="85">
        <v>0</v>
      </c>
      <c r="V18" s="85">
        <v>9</v>
      </c>
      <c r="W18" s="85">
        <v>0</v>
      </c>
      <c r="X18" s="85">
        <v>20</v>
      </c>
      <c r="Y18" s="85">
        <v>11.5</v>
      </c>
      <c r="Z18" s="85">
        <v>17.5</v>
      </c>
      <c r="AA18" s="85">
        <v>6.7</v>
      </c>
      <c r="AB18" s="85">
        <v>4</v>
      </c>
      <c r="AC18" s="85">
        <v>9.1</v>
      </c>
      <c r="AD18" s="85">
        <v>4</v>
      </c>
      <c r="AE18" s="85">
        <v>76.3</v>
      </c>
      <c r="AF18" s="85">
        <v>29.2</v>
      </c>
      <c r="AG18" s="85">
        <v>21.5</v>
      </c>
      <c r="AH18" s="85">
        <v>1.5</v>
      </c>
      <c r="AI18" s="87">
        <f t="shared" si="0"/>
        <v>270.2</v>
      </c>
      <c r="AJ18" s="88">
        <f t="shared" si="1"/>
        <v>1.4542518837459633</v>
      </c>
    </row>
    <row r="19" spans="1:36" ht="17.25" customHeight="1" x14ac:dyDescent="0.25">
      <c r="A19" s="54">
        <v>313</v>
      </c>
      <c r="B19" s="55" t="s">
        <v>21</v>
      </c>
      <c r="C19" s="82">
        <v>109</v>
      </c>
      <c r="D19" s="84">
        <v>32.700000000000003</v>
      </c>
      <c r="E19" s="84">
        <v>0.7</v>
      </c>
      <c r="F19" s="84">
        <v>0</v>
      </c>
      <c r="G19" s="84">
        <v>0</v>
      </c>
      <c r="H19" s="84">
        <v>11.3</v>
      </c>
      <c r="I19" s="84">
        <v>0</v>
      </c>
      <c r="J19" s="85">
        <v>4.8</v>
      </c>
      <c r="K19" s="85">
        <v>1.9</v>
      </c>
      <c r="L19" s="85">
        <v>0</v>
      </c>
      <c r="M19" s="85">
        <v>0</v>
      </c>
      <c r="N19" s="85">
        <v>0</v>
      </c>
      <c r="O19" s="85">
        <v>16.8</v>
      </c>
      <c r="P19" s="85">
        <v>0.9</v>
      </c>
      <c r="Q19" s="85">
        <v>0</v>
      </c>
      <c r="R19" s="84">
        <v>0</v>
      </c>
      <c r="S19" s="85">
        <v>1</v>
      </c>
      <c r="T19" s="85">
        <v>7.2</v>
      </c>
      <c r="U19" s="85">
        <v>0</v>
      </c>
      <c r="V19" s="85">
        <v>2.1</v>
      </c>
      <c r="W19" s="85" t="s">
        <v>30</v>
      </c>
      <c r="X19" s="85">
        <v>32</v>
      </c>
      <c r="Y19" s="85">
        <v>5</v>
      </c>
      <c r="Z19" s="85">
        <v>9</v>
      </c>
      <c r="AA19" s="85">
        <v>3</v>
      </c>
      <c r="AB19" s="85">
        <v>1.1000000000000001</v>
      </c>
      <c r="AC19" s="85">
        <v>16</v>
      </c>
      <c r="AD19" s="85">
        <v>1.2</v>
      </c>
      <c r="AE19" s="85">
        <v>19.5</v>
      </c>
      <c r="AF19" s="85">
        <v>19.2</v>
      </c>
      <c r="AG19" s="85">
        <v>15</v>
      </c>
      <c r="AH19" s="85">
        <v>0.1</v>
      </c>
      <c r="AI19" s="87">
        <f t="shared" si="0"/>
        <v>200.49999999999997</v>
      </c>
      <c r="AJ19" s="88">
        <f t="shared" si="1"/>
        <v>1.8394495412844034</v>
      </c>
    </row>
    <row r="20" spans="1:36" ht="17.25" customHeight="1" x14ac:dyDescent="0.25">
      <c r="A20" s="54">
        <v>320</v>
      </c>
      <c r="B20" s="55" t="s">
        <v>22</v>
      </c>
      <c r="C20" s="82">
        <v>138.5</v>
      </c>
      <c r="D20" s="84">
        <v>22</v>
      </c>
      <c r="E20" s="84">
        <v>1.5</v>
      </c>
      <c r="F20" s="84">
        <v>0</v>
      </c>
      <c r="G20" s="84">
        <v>0</v>
      </c>
      <c r="H20" s="84">
        <v>12</v>
      </c>
      <c r="I20" s="84">
        <v>0</v>
      </c>
      <c r="J20" s="85">
        <v>9.1999999999999993</v>
      </c>
      <c r="K20" s="85" t="s">
        <v>30</v>
      </c>
      <c r="L20" s="85">
        <v>0</v>
      </c>
      <c r="M20" s="85">
        <v>0</v>
      </c>
      <c r="N20" s="85">
        <v>0</v>
      </c>
      <c r="O20" s="85">
        <v>31.5</v>
      </c>
      <c r="P20" s="85">
        <v>6</v>
      </c>
      <c r="Q20" s="85">
        <v>0</v>
      </c>
      <c r="R20" s="84">
        <v>0</v>
      </c>
      <c r="S20" s="85">
        <v>0.6</v>
      </c>
      <c r="T20" s="85">
        <v>5.9</v>
      </c>
      <c r="U20" s="85">
        <v>0</v>
      </c>
      <c r="V20" s="85">
        <v>8</v>
      </c>
      <c r="W20" s="85" t="s">
        <v>30</v>
      </c>
      <c r="X20" s="85">
        <v>23.3</v>
      </c>
      <c r="Y20" s="85">
        <v>6.6</v>
      </c>
      <c r="Z20" s="85">
        <v>9</v>
      </c>
      <c r="AA20" s="85">
        <v>3</v>
      </c>
      <c r="AB20" s="85">
        <v>1</v>
      </c>
      <c r="AC20" s="85">
        <v>9</v>
      </c>
      <c r="AD20" s="85">
        <v>0</v>
      </c>
      <c r="AE20" s="85">
        <v>47</v>
      </c>
      <c r="AF20" s="85">
        <v>18.8</v>
      </c>
      <c r="AG20" s="86">
        <v>11</v>
      </c>
      <c r="AH20" s="86">
        <v>1</v>
      </c>
      <c r="AI20" s="87">
        <f t="shared" si="0"/>
        <v>226.4</v>
      </c>
      <c r="AJ20" s="88">
        <f t="shared" si="1"/>
        <v>1.6346570397111915</v>
      </c>
    </row>
    <row r="21" spans="1:36" ht="17.25" customHeight="1" x14ac:dyDescent="0.25">
      <c r="A21" s="54">
        <v>332</v>
      </c>
      <c r="B21" s="55" t="s">
        <v>23</v>
      </c>
      <c r="C21" s="82">
        <v>98.1</v>
      </c>
      <c r="D21" s="84">
        <v>26.8</v>
      </c>
      <c r="E21" s="84" t="s">
        <v>30</v>
      </c>
      <c r="F21" s="84">
        <v>0</v>
      </c>
      <c r="G21" s="84">
        <v>0</v>
      </c>
      <c r="H21" s="84">
        <v>11</v>
      </c>
      <c r="I21" s="84">
        <v>0</v>
      </c>
      <c r="J21" s="85">
        <v>3.4</v>
      </c>
      <c r="K21" s="85">
        <v>0.4</v>
      </c>
      <c r="L21" s="85">
        <v>0</v>
      </c>
      <c r="M21" s="85">
        <v>0</v>
      </c>
      <c r="N21" s="85">
        <v>0</v>
      </c>
      <c r="O21" s="85">
        <v>13.6</v>
      </c>
      <c r="P21" s="85">
        <v>7</v>
      </c>
      <c r="Q21" s="85">
        <v>0</v>
      </c>
      <c r="R21" s="84">
        <v>0</v>
      </c>
      <c r="S21" s="85">
        <v>2.6</v>
      </c>
      <c r="T21" s="85">
        <v>6.6</v>
      </c>
      <c r="U21" s="85">
        <v>0</v>
      </c>
      <c r="V21" s="85" t="s">
        <v>30</v>
      </c>
      <c r="W21" s="85">
        <v>0</v>
      </c>
      <c r="X21" s="85">
        <v>34.799999999999997</v>
      </c>
      <c r="Y21" s="85">
        <v>12</v>
      </c>
      <c r="Z21" s="85">
        <v>4.5999999999999996</v>
      </c>
      <c r="AA21" s="85">
        <v>3.8</v>
      </c>
      <c r="AB21" s="85">
        <v>0.2</v>
      </c>
      <c r="AC21" s="85">
        <v>7.6</v>
      </c>
      <c r="AD21" s="85">
        <v>0.2</v>
      </c>
      <c r="AE21" s="85">
        <v>13.2</v>
      </c>
      <c r="AF21" s="85">
        <v>15</v>
      </c>
      <c r="AG21" s="85">
        <v>22.8</v>
      </c>
      <c r="AH21" s="85">
        <v>0.2</v>
      </c>
      <c r="AI21" s="87">
        <f t="shared" si="0"/>
        <v>185.79999999999995</v>
      </c>
      <c r="AJ21" s="88">
        <f t="shared" si="1"/>
        <v>1.8939857288481139</v>
      </c>
    </row>
    <row r="22" spans="1:36" ht="17.25" customHeight="1" x14ac:dyDescent="0.25">
      <c r="A22" s="54">
        <v>338</v>
      </c>
      <c r="B22" s="55" t="s">
        <v>24</v>
      </c>
      <c r="C22" s="82">
        <v>104.9</v>
      </c>
      <c r="D22" s="84">
        <v>33</v>
      </c>
      <c r="E22" s="84" t="s">
        <v>30</v>
      </c>
      <c r="F22" s="84">
        <v>0</v>
      </c>
      <c r="G22" s="84">
        <v>0</v>
      </c>
      <c r="H22" s="84">
        <v>10.5</v>
      </c>
      <c r="I22" s="84">
        <v>0</v>
      </c>
      <c r="J22" s="90">
        <v>3.4</v>
      </c>
      <c r="K22" s="85">
        <v>1.5</v>
      </c>
      <c r="L22" s="85">
        <v>0</v>
      </c>
      <c r="M22" s="85">
        <v>0</v>
      </c>
      <c r="N22" s="85">
        <v>0</v>
      </c>
      <c r="O22" s="85">
        <v>24.5</v>
      </c>
      <c r="P22" s="85">
        <v>1</v>
      </c>
      <c r="Q22" s="85">
        <v>0</v>
      </c>
      <c r="R22" s="84">
        <v>0</v>
      </c>
      <c r="S22" s="85">
        <v>0.3</v>
      </c>
      <c r="T22" s="85">
        <v>8</v>
      </c>
      <c r="U22" s="85">
        <v>0</v>
      </c>
      <c r="V22" s="85">
        <v>1.5</v>
      </c>
      <c r="W22" s="85">
        <v>0</v>
      </c>
      <c r="X22" s="85">
        <v>25</v>
      </c>
      <c r="Y22" s="85">
        <v>3.8</v>
      </c>
      <c r="Z22" s="85">
        <v>3</v>
      </c>
      <c r="AA22" s="85">
        <v>3</v>
      </c>
      <c r="AB22" s="85">
        <v>1</v>
      </c>
      <c r="AC22" s="85">
        <v>17</v>
      </c>
      <c r="AD22" s="85">
        <v>1.3</v>
      </c>
      <c r="AE22" s="85">
        <v>13.4</v>
      </c>
      <c r="AF22" s="85">
        <v>19.7</v>
      </c>
      <c r="AG22" s="86">
        <v>14.6</v>
      </c>
      <c r="AH22" s="86">
        <v>0</v>
      </c>
      <c r="AI22" s="87">
        <f t="shared" si="0"/>
        <v>185.5</v>
      </c>
      <c r="AJ22" s="88">
        <f t="shared" si="1"/>
        <v>1.7683508102955194</v>
      </c>
    </row>
    <row r="23" spans="1:36" ht="17.25" customHeight="1" x14ac:dyDescent="0.25">
      <c r="A23" s="54">
        <v>370</v>
      </c>
      <c r="B23" s="91" t="s">
        <v>25</v>
      </c>
      <c r="C23" s="82">
        <v>90.6</v>
      </c>
      <c r="D23" s="84">
        <v>17.100000000000001</v>
      </c>
      <c r="E23" s="84">
        <v>0</v>
      </c>
      <c r="F23" s="84">
        <v>0</v>
      </c>
      <c r="G23" s="84">
        <v>0</v>
      </c>
      <c r="H23" s="84">
        <v>0.4</v>
      </c>
      <c r="I23" s="84">
        <v>0</v>
      </c>
      <c r="J23" s="85">
        <v>0.3</v>
      </c>
      <c r="K23" s="85">
        <v>0</v>
      </c>
      <c r="L23" s="85">
        <v>0</v>
      </c>
      <c r="M23" s="85">
        <v>0</v>
      </c>
      <c r="N23" s="85">
        <v>0</v>
      </c>
      <c r="O23" s="85">
        <v>6.4</v>
      </c>
      <c r="P23" s="85">
        <v>9.1999999999999993</v>
      </c>
      <c r="Q23" s="85">
        <v>0</v>
      </c>
      <c r="R23" s="84">
        <v>0</v>
      </c>
      <c r="S23" s="85">
        <v>15.9</v>
      </c>
      <c r="T23" s="85">
        <v>9.5</v>
      </c>
      <c r="U23" s="85">
        <v>0</v>
      </c>
      <c r="V23" s="85">
        <v>2.5</v>
      </c>
      <c r="W23" s="85">
        <v>0</v>
      </c>
      <c r="X23" s="85">
        <v>10.8</v>
      </c>
      <c r="Y23" s="85">
        <v>3.8</v>
      </c>
      <c r="Z23" s="85">
        <v>11.5</v>
      </c>
      <c r="AA23" s="85">
        <v>9</v>
      </c>
      <c r="AB23" s="85">
        <v>2.2999999999999998</v>
      </c>
      <c r="AC23" s="85">
        <v>6.5</v>
      </c>
      <c r="AD23" s="85">
        <v>0</v>
      </c>
      <c r="AE23" s="85">
        <v>36.200000000000003</v>
      </c>
      <c r="AF23" s="85">
        <v>13.6</v>
      </c>
      <c r="AG23" s="85">
        <v>9.6</v>
      </c>
      <c r="AH23" s="85">
        <v>0.7</v>
      </c>
      <c r="AI23" s="87">
        <f t="shared" si="0"/>
        <v>165.29999999999998</v>
      </c>
      <c r="AJ23" s="88">
        <f t="shared" si="1"/>
        <v>1.824503311258278</v>
      </c>
    </row>
    <row r="24" spans="1:36" ht="17.25" customHeight="1" x14ac:dyDescent="0.25">
      <c r="A24" s="54">
        <v>377</v>
      </c>
      <c r="B24" s="55" t="s">
        <v>26</v>
      </c>
      <c r="C24" s="82">
        <v>144.1</v>
      </c>
      <c r="D24" s="84">
        <v>15.4</v>
      </c>
      <c r="E24" s="84">
        <v>0.2</v>
      </c>
      <c r="F24" s="84">
        <v>0</v>
      </c>
      <c r="G24" s="84">
        <v>0</v>
      </c>
      <c r="H24" s="84">
        <v>0.8</v>
      </c>
      <c r="I24" s="84">
        <v>0.2</v>
      </c>
      <c r="J24" s="85">
        <v>2.9</v>
      </c>
      <c r="K24" s="85">
        <v>1</v>
      </c>
      <c r="L24" s="85">
        <v>0</v>
      </c>
      <c r="M24" s="85">
        <v>0</v>
      </c>
      <c r="N24" s="85">
        <v>0</v>
      </c>
      <c r="O24" s="85">
        <v>17.399999999999999</v>
      </c>
      <c r="P24" s="85">
        <v>6.9</v>
      </c>
      <c r="Q24" s="85">
        <v>0.2</v>
      </c>
      <c r="R24" s="84">
        <v>0</v>
      </c>
      <c r="S24" s="85">
        <v>0.2</v>
      </c>
      <c r="T24" s="85">
        <v>6.9</v>
      </c>
      <c r="U24" s="85">
        <v>0</v>
      </c>
      <c r="V24" s="85">
        <v>5</v>
      </c>
      <c r="W24" s="85">
        <v>0</v>
      </c>
      <c r="X24" s="85">
        <v>21.8</v>
      </c>
      <c r="Y24" s="85">
        <v>7.6</v>
      </c>
      <c r="Z24" s="85">
        <v>12</v>
      </c>
      <c r="AA24" s="85">
        <v>4.5999999999999996</v>
      </c>
      <c r="AB24" s="85">
        <v>4.5</v>
      </c>
      <c r="AC24" s="85">
        <v>9.6</v>
      </c>
      <c r="AD24" s="85">
        <v>1.2</v>
      </c>
      <c r="AE24" s="85">
        <v>47.2</v>
      </c>
      <c r="AF24" s="85">
        <v>20.100000000000001</v>
      </c>
      <c r="AG24" s="85">
        <v>14.5</v>
      </c>
      <c r="AH24" s="85">
        <v>0.6</v>
      </c>
      <c r="AI24" s="87">
        <f t="shared" si="0"/>
        <v>200.79999999999995</v>
      </c>
      <c r="AJ24" s="88">
        <f t="shared" si="1"/>
        <v>1.3934767522553779</v>
      </c>
    </row>
    <row r="25" spans="1:36" ht="17.25" customHeight="1" x14ac:dyDescent="0.25">
      <c r="A25" s="54">
        <v>394</v>
      </c>
      <c r="B25" s="55" t="s">
        <v>27</v>
      </c>
      <c r="C25" s="82">
        <v>102</v>
      </c>
      <c r="D25" s="84">
        <v>25.5</v>
      </c>
      <c r="E25" s="84">
        <v>0</v>
      </c>
      <c r="F25" s="84">
        <v>0</v>
      </c>
      <c r="G25" s="84">
        <v>0</v>
      </c>
      <c r="H25" s="84">
        <v>10.6</v>
      </c>
      <c r="I25" s="84">
        <v>0.2</v>
      </c>
      <c r="J25" s="85">
        <v>2.4</v>
      </c>
      <c r="K25" s="85">
        <v>0.9</v>
      </c>
      <c r="L25" s="85">
        <v>0</v>
      </c>
      <c r="M25" s="85">
        <v>0</v>
      </c>
      <c r="N25" s="85">
        <v>0</v>
      </c>
      <c r="O25" s="85">
        <v>17.7</v>
      </c>
      <c r="P25" s="85">
        <v>0.8</v>
      </c>
      <c r="Q25" s="85">
        <v>0.2</v>
      </c>
      <c r="R25" s="84">
        <v>0.1</v>
      </c>
      <c r="S25" s="85">
        <v>0.8</v>
      </c>
      <c r="T25" s="85">
        <v>7</v>
      </c>
      <c r="U25" s="85">
        <v>0</v>
      </c>
      <c r="V25" s="85">
        <v>1.3</v>
      </c>
      <c r="W25" s="85">
        <v>0</v>
      </c>
      <c r="X25" s="85">
        <v>21</v>
      </c>
      <c r="Y25" s="85">
        <v>10.199999999999999</v>
      </c>
      <c r="Z25" s="85">
        <v>1.7</v>
      </c>
      <c r="AA25" s="85">
        <v>2</v>
      </c>
      <c r="AB25" s="85">
        <v>0.3</v>
      </c>
      <c r="AC25" s="85">
        <v>13</v>
      </c>
      <c r="AD25" s="85">
        <v>0.2</v>
      </c>
      <c r="AE25" s="85">
        <v>13.9</v>
      </c>
      <c r="AF25" s="85">
        <v>19</v>
      </c>
      <c r="AG25" s="86">
        <v>20</v>
      </c>
      <c r="AH25" s="86">
        <v>0.4</v>
      </c>
      <c r="AI25" s="87">
        <f t="shared" si="0"/>
        <v>169.2</v>
      </c>
      <c r="AJ25" s="88">
        <f t="shared" si="1"/>
        <v>1.6588235294117646</v>
      </c>
    </row>
    <row r="26" spans="1:36" ht="17.25" customHeight="1" x14ac:dyDescent="0.25">
      <c r="A26" s="54">
        <v>429</v>
      </c>
      <c r="B26" s="55" t="s">
        <v>28</v>
      </c>
      <c r="C26" s="82">
        <v>105.7</v>
      </c>
      <c r="D26" s="84">
        <v>32.200000000000003</v>
      </c>
      <c r="E26" s="84" t="s">
        <v>30</v>
      </c>
      <c r="F26" s="84">
        <v>0</v>
      </c>
      <c r="G26" s="84">
        <v>0</v>
      </c>
      <c r="H26" s="84">
        <v>8.4</v>
      </c>
      <c r="I26" s="84">
        <v>0</v>
      </c>
      <c r="J26" s="85">
        <v>3.9</v>
      </c>
      <c r="K26" s="85">
        <v>0.2</v>
      </c>
      <c r="L26" s="85">
        <v>0</v>
      </c>
      <c r="M26" s="85">
        <v>0</v>
      </c>
      <c r="N26" s="85">
        <v>0</v>
      </c>
      <c r="O26" s="85">
        <v>16.8</v>
      </c>
      <c r="P26" s="90">
        <v>0.3</v>
      </c>
      <c r="Q26" s="85">
        <v>0</v>
      </c>
      <c r="R26" s="84">
        <v>0</v>
      </c>
      <c r="S26" s="85">
        <v>0.8</v>
      </c>
      <c r="T26" s="85">
        <v>8</v>
      </c>
      <c r="U26" s="85">
        <v>0</v>
      </c>
      <c r="V26" s="85">
        <v>1.9</v>
      </c>
      <c r="W26" s="85" t="s">
        <v>30</v>
      </c>
      <c r="X26" s="85">
        <v>21.2</v>
      </c>
      <c r="Y26" s="85">
        <v>8.8000000000000007</v>
      </c>
      <c r="Z26" s="85">
        <v>2</v>
      </c>
      <c r="AA26" s="85">
        <v>0.6</v>
      </c>
      <c r="AB26" s="85" t="s">
        <v>30</v>
      </c>
      <c r="AC26" s="85">
        <v>14</v>
      </c>
      <c r="AD26" s="85">
        <v>0.2</v>
      </c>
      <c r="AE26" s="85">
        <v>11.8</v>
      </c>
      <c r="AF26" s="85">
        <v>28</v>
      </c>
      <c r="AG26" s="86">
        <v>18.600000000000001</v>
      </c>
      <c r="AH26" s="86" t="s">
        <v>30</v>
      </c>
      <c r="AI26" s="87">
        <f t="shared" si="0"/>
        <v>177.7</v>
      </c>
      <c r="AJ26" s="88">
        <f t="shared" si="1"/>
        <v>1.6811731315042573</v>
      </c>
    </row>
    <row r="27" spans="1:36" ht="17.25" customHeight="1" x14ac:dyDescent="0.25">
      <c r="A27" s="54">
        <v>430</v>
      </c>
      <c r="B27" s="55" t="s">
        <v>29</v>
      </c>
      <c r="C27" s="82">
        <v>53.4</v>
      </c>
      <c r="D27" s="84">
        <v>20.5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5">
        <v>0</v>
      </c>
      <c r="K27" s="85">
        <v>0</v>
      </c>
      <c r="L27" s="85">
        <v>0</v>
      </c>
      <c r="M27" s="85">
        <v>0</v>
      </c>
      <c r="N27" s="85">
        <v>0</v>
      </c>
      <c r="O27" s="85">
        <v>9.5</v>
      </c>
      <c r="P27" s="85">
        <v>15</v>
      </c>
      <c r="Q27" s="85">
        <v>0</v>
      </c>
      <c r="R27" s="84">
        <v>0</v>
      </c>
      <c r="S27" s="85">
        <v>1</v>
      </c>
      <c r="T27" s="85">
        <v>11</v>
      </c>
      <c r="U27" s="85">
        <v>0</v>
      </c>
      <c r="V27" s="85">
        <v>0</v>
      </c>
      <c r="W27" s="85">
        <v>0</v>
      </c>
      <c r="X27" s="85">
        <v>14</v>
      </c>
      <c r="Y27" s="85">
        <v>2.2000000000000002</v>
      </c>
      <c r="Z27" s="85">
        <v>3</v>
      </c>
      <c r="AA27" s="85">
        <v>12</v>
      </c>
      <c r="AB27" s="85">
        <v>4</v>
      </c>
      <c r="AC27" s="85">
        <v>0.7</v>
      </c>
      <c r="AD27" s="85">
        <v>0</v>
      </c>
      <c r="AE27" s="85">
        <v>7.7</v>
      </c>
      <c r="AF27" s="85">
        <v>6.5</v>
      </c>
      <c r="AG27" s="92">
        <v>6.9</v>
      </c>
      <c r="AH27" s="93">
        <v>0</v>
      </c>
      <c r="AI27" s="87">
        <f t="shared" si="0"/>
        <v>114.00000000000001</v>
      </c>
      <c r="AJ27" s="88">
        <f t="shared" si="1"/>
        <v>2.1348314606741576</v>
      </c>
    </row>
    <row r="28" spans="1:36" ht="17.25" customHeight="1" x14ac:dyDescent="0.25">
      <c r="A28" s="54">
        <v>440</v>
      </c>
      <c r="B28" s="55" t="s">
        <v>31</v>
      </c>
      <c r="C28" s="82">
        <v>74.900000000000006</v>
      </c>
      <c r="D28" s="84">
        <v>18.7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5" t="s">
        <v>30</v>
      </c>
      <c r="K28" s="85">
        <v>0</v>
      </c>
      <c r="L28" s="85">
        <v>0</v>
      </c>
      <c r="M28" s="85">
        <v>0</v>
      </c>
      <c r="N28" s="85">
        <v>0</v>
      </c>
      <c r="O28" s="85">
        <v>4.5999999999999996</v>
      </c>
      <c r="P28" s="85">
        <v>6.1</v>
      </c>
      <c r="Q28" s="85">
        <v>0</v>
      </c>
      <c r="R28" s="84">
        <v>0</v>
      </c>
      <c r="S28" s="85">
        <v>0.5</v>
      </c>
      <c r="T28" s="85">
        <v>17</v>
      </c>
      <c r="U28" s="85">
        <v>0</v>
      </c>
      <c r="V28" s="85">
        <v>1</v>
      </c>
      <c r="W28" s="85">
        <v>0</v>
      </c>
      <c r="X28" s="85">
        <v>14</v>
      </c>
      <c r="Y28" s="85">
        <v>4.9000000000000004</v>
      </c>
      <c r="Z28" s="85">
        <v>3</v>
      </c>
      <c r="AA28" s="85">
        <v>9</v>
      </c>
      <c r="AB28" s="85">
        <v>2.7</v>
      </c>
      <c r="AC28" s="85">
        <v>4</v>
      </c>
      <c r="AD28" s="85" t="s">
        <v>30</v>
      </c>
      <c r="AE28" s="85">
        <v>16.7</v>
      </c>
      <c r="AF28" s="85">
        <v>7.5</v>
      </c>
      <c r="AG28" s="86">
        <v>6.6</v>
      </c>
      <c r="AH28" s="86">
        <v>0</v>
      </c>
      <c r="AI28" s="87">
        <f t="shared" si="0"/>
        <v>116.3</v>
      </c>
      <c r="AJ28" s="88">
        <f t="shared" si="1"/>
        <v>1.5527369826435244</v>
      </c>
    </row>
    <row r="29" spans="1:36" ht="17.25" customHeight="1" x14ac:dyDescent="0.25">
      <c r="A29" s="54">
        <v>477</v>
      </c>
      <c r="B29" s="55" t="s">
        <v>32</v>
      </c>
      <c r="C29" s="82">
        <v>117.3</v>
      </c>
      <c r="D29" s="84">
        <v>27</v>
      </c>
      <c r="E29" s="84">
        <v>0</v>
      </c>
      <c r="F29" s="84">
        <v>0</v>
      </c>
      <c r="G29" s="84">
        <v>0</v>
      </c>
      <c r="H29" s="84">
        <v>6.5</v>
      </c>
      <c r="I29" s="84">
        <v>0</v>
      </c>
      <c r="J29" s="85">
        <v>2</v>
      </c>
      <c r="K29" s="85">
        <v>0</v>
      </c>
      <c r="L29" s="85">
        <v>0</v>
      </c>
      <c r="M29" s="85">
        <v>0</v>
      </c>
      <c r="N29" s="85">
        <v>0</v>
      </c>
      <c r="O29" s="85">
        <v>11.7</v>
      </c>
      <c r="P29" s="85">
        <v>1.8</v>
      </c>
      <c r="Q29" s="85">
        <v>0</v>
      </c>
      <c r="R29" s="84">
        <v>0.1</v>
      </c>
      <c r="S29" s="85">
        <v>1</v>
      </c>
      <c r="T29" s="85">
        <v>12.8</v>
      </c>
      <c r="U29" s="85">
        <v>0</v>
      </c>
      <c r="V29" s="85">
        <v>5.5</v>
      </c>
      <c r="W29" s="85">
        <v>0.1</v>
      </c>
      <c r="X29" s="85">
        <v>19.2</v>
      </c>
      <c r="Y29" s="85">
        <v>11.5</v>
      </c>
      <c r="Z29" s="85">
        <v>4.2</v>
      </c>
      <c r="AA29" s="85">
        <v>1.2</v>
      </c>
      <c r="AB29" s="85">
        <v>0.6</v>
      </c>
      <c r="AC29" s="85">
        <v>8.1999999999999993</v>
      </c>
      <c r="AD29" s="85">
        <v>0.7</v>
      </c>
      <c r="AE29" s="85">
        <v>18</v>
      </c>
      <c r="AF29" s="85">
        <v>24</v>
      </c>
      <c r="AG29" s="85">
        <v>20.2</v>
      </c>
      <c r="AH29" s="85" t="s">
        <v>30</v>
      </c>
      <c r="AI29" s="87">
        <f t="shared" si="0"/>
        <v>176.3</v>
      </c>
      <c r="AJ29" s="88">
        <f t="shared" si="1"/>
        <v>1.5029838022165389</v>
      </c>
    </row>
    <row r="30" spans="1:36" ht="17.25" customHeight="1" x14ac:dyDescent="0.25">
      <c r="A30" s="54">
        <v>572</v>
      </c>
      <c r="B30" s="91" t="s">
        <v>33</v>
      </c>
      <c r="C30" s="82">
        <v>106.4</v>
      </c>
      <c r="D30" s="84">
        <v>23.3</v>
      </c>
      <c r="E30" s="85" t="s">
        <v>30</v>
      </c>
      <c r="F30" s="85">
        <v>0</v>
      </c>
      <c r="G30" s="85">
        <v>0</v>
      </c>
      <c r="H30" s="84">
        <v>7.5</v>
      </c>
      <c r="I30" s="84" t="s">
        <v>30</v>
      </c>
      <c r="J30" s="85">
        <v>1</v>
      </c>
      <c r="K30" s="85" t="s">
        <v>30</v>
      </c>
      <c r="L30" s="85">
        <v>0</v>
      </c>
      <c r="M30" s="85">
        <v>0</v>
      </c>
      <c r="N30" s="85">
        <v>0</v>
      </c>
      <c r="O30" s="85">
        <v>10.3</v>
      </c>
      <c r="P30" s="90">
        <v>2.1</v>
      </c>
      <c r="Q30" s="85" t="s">
        <v>30</v>
      </c>
      <c r="R30" s="84">
        <v>0</v>
      </c>
      <c r="S30" s="85">
        <v>0.1</v>
      </c>
      <c r="T30" s="85">
        <v>10.4</v>
      </c>
      <c r="U30" s="85">
        <v>0</v>
      </c>
      <c r="V30" s="85">
        <v>3.2</v>
      </c>
      <c r="W30" s="85" t="s">
        <v>30</v>
      </c>
      <c r="X30" s="85">
        <v>20.5</v>
      </c>
      <c r="Y30" s="85">
        <v>10.7</v>
      </c>
      <c r="Z30" s="85">
        <v>5</v>
      </c>
      <c r="AA30" s="85">
        <v>1</v>
      </c>
      <c r="AB30" s="85">
        <v>0</v>
      </c>
      <c r="AC30" s="85">
        <v>5.8</v>
      </c>
      <c r="AD30" s="85" t="s">
        <v>30</v>
      </c>
      <c r="AE30" s="85">
        <v>26</v>
      </c>
      <c r="AF30" s="85">
        <v>11.8</v>
      </c>
      <c r="AG30" s="86">
        <v>23</v>
      </c>
      <c r="AH30" s="86">
        <v>0</v>
      </c>
      <c r="AI30" s="87">
        <f t="shared" si="0"/>
        <v>161.70000000000002</v>
      </c>
      <c r="AJ30" s="88">
        <f t="shared" si="1"/>
        <v>1.5197368421052633</v>
      </c>
    </row>
    <row r="31" spans="1:36" ht="17.25" customHeight="1" x14ac:dyDescent="0.25">
      <c r="A31" s="54">
        <v>592</v>
      </c>
      <c r="B31" s="55" t="s">
        <v>34</v>
      </c>
      <c r="C31" s="82">
        <v>112</v>
      </c>
      <c r="D31" s="90">
        <v>19.399999999999999</v>
      </c>
      <c r="E31" s="85">
        <v>0</v>
      </c>
      <c r="F31" s="85">
        <v>0</v>
      </c>
      <c r="G31" s="85">
        <v>0</v>
      </c>
      <c r="H31" s="84">
        <v>18.2</v>
      </c>
      <c r="I31" s="84" t="s">
        <v>30</v>
      </c>
      <c r="J31" s="90" t="s">
        <v>30</v>
      </c>
      <c r="K31" s="85" t="s">
        <v>30</v>
      </c>
      <c r="L31" s="85">
        <v>0</v>
      </c>
      <c r="M31" s="85">
        <v>0</v>
      </c>
      <c r="N31" s="85" t="s">
        <v>30</v>
      </c>
      <c r="O31" s="90">
        <v>6.2</v>
      </c>
      <c r="P31" s="90">
        <v>3</v>
      </c>
      <c r="Q31" s="85" t="s">
        <v>30</v>
      </c>
      <c r="R31" s="84" t="s">
        <v>30</v>
      </c>
      <c r="S31" s="85" t="s">
        <v>30</v>
      </c>
      <c r="T31" s="85">
        <v>11.8</v>
      </c>
      <c r="U31" s="85">
        <v>0</v>
      </c>
      <c r="V31" s="85">
        <v>2.2000000000000002</v>
      </c>
      <c r="W31" s="85" t="s">
        <v>30</v>
      </c>
      <c r="X31" s="85">
        <v>18.8</v>
      </c>
      <c r="Y31" s="85">
        <v>13.2</v>
      </c>
      <c r="Z31" s="85">
        <v>4.2</v>
      </c>
      <c r="AA31" s="85">
        <v>0.2</v>
      </c>
      <c r="AB31" s="85">
        <v>1</v>
      </c>
      <c r="AC31" s="85">
        <v>4.2</v>
      </c>
      <c r="AD31" s="85" t="s">
        <v>30</v>
      </c>
      <c r="AE31" s="85">
        <v>18.2</v>
      </c>
      <c r="AF31" s="85">
        <v>12.8</v>
      </c>
      <c r="AG31" s="86">
        <v>20.2</v>
      </c>
      <c r="AH31" s="86">
        <v>0.2</v>
      </c>
      <c r="AI31" s="87">
        <f t="shared" si="0"/>
        <v>153.79999999999998</v>
      </c>
      <c r="AJ31" s="88">
        <f t="shared" si="1"/>
        <v>1.3732142857142855</v>
      </c>
    </row>
    <row r="32" spans="1:36" ht="17.25" customHeight="1" x14ac:dyDescent="0.25">
      <c r="A32" s="54">
        <v>602</v>
      </c>
      <c r="B32" s="55" t="s">
        <v>35</v>
      </c>
      <c r="C32" s="82">
        <v>92.8</v>
      </c>
      <c r="D32" s="84">
        <v>21.9</v>
      </c>
      <c r="E32" s="85">
        <v>0</v>
      </c>
      <c r="F32" s="85">
        <v>0</v>
      </c>
      <c r="G32" s="85">
        <v>0</v>
      </c>
      <c r="H32" s="84">
        <v>3.7</v>
      </c>
      <c r="I32" s="84">
        <v>0</v>
      </c>
      <c r="J32" s="85">
        <v>0</v>
      </c>
      <c r="K32" s="85">
        <v>0</v>
      </c>
      <c r="L32" s="85">
        <v>0</v>
      </c>
      <c r="M32" s="85">
        <v>0</v>
      </c>
      <c r="N32" s="85">
        <v>0</v>
      </c>
      <c r="O32" s="85">
        <v>4.7</v>
      </c>
      <c r="P32" s="85">
        <v>6</v>
      </c>
      <c r="Q32" s="85">
        <v>0</v>
      </c>
      <c r="R32" s="84">
        <v>0</v>
      </c>
      <c r="S32" s="85">
        <v>0.3</v>
      </c>
      <c r="T32" s="85">
        <v>11.5</v>
      </c>
      <c r="U32" s="85">
        <v>0</v>
      </c>
      <c r="V32" s="85">
        <v>0.5</v>
      </c>
      <c r="W32" s="85">
        <v>0</v>
      </c>
      <c r="X32" s="85">
        <v>16.5</v>
      </c>
      <c r="Y32" s="85">
        <v>14</v>
      </c>
      <c r="Z32" s="85">
        <v>2.6</v>
      </c>
      <c r="AA32" s="85">
        <v>0.6</v>
      </c>
      <c r="AB32" s="85">
        <v>2.1</v>
      </c>
      <c r="AC32" s="85">
        <v>2.1</v>
      </c>
      <c r="AD32" s="85">
        <v>0</v>
      </c>
      <c r="AE32" s="85">
        <v>14.6</v>
      </c>
      <c r="AF32" s="85">
        <v>7.3</v>
      </c>
      <c r="AG32" s="85">
        <v>8.8000000000000007</v>
      </c>
      <c r="AH32" s="85">
        <v>0</v>
      </c>
      <c r="AI32" s="87">
        <f t="shared" si="0"/>
        <v>117.19999999999996</v>
      </c>
      <c r="AJ32" s="88">
        <f t="shared" si="1"/>
        <v>1.2629310344827582</v>
      </c>
    </row>
    <row r="33" spans="1:210" ht="17.25" customHeight="1" x14ac:dyDescent="0.25">
      <c r="A33" s="54">
        <v>633</v>
      </c>
      <c r="B33" s="55" t="s">
        <v>36</v>
      </c>
      <c r="C33" s="82">
        <v>100</v>
      </c>
      <c r="D33" s="84">
        <v>19.5</v>
      </c>
      <c r="E33" s="85" t="s">
        <v>30</v>
      </c>
      <c r="F33" s="85">
        <v>0</v>
      </c>
      <c r="G33" s="85">
        <v>0</v>
      </c>
      <c r="H33" s="84">
        <v>23.7</v>
      </c>
      <c r="I33" s="84" t="s">
        <v>30</v>
      </c>
      <c r="J33" s="90" t="s">
        <v>30</v>
      </c>
      <c r="K33" s="85" t="s">
        <v>30</v>
      </c>
      <c r="L33" s="85" t="s">
        <v>30</v>
      </c>
      <c r="M33" s="85">
        <v>0</v>
      </c>
      <c r="N33" s="85">
        <v>0</v>
      </c>
      <c r="O33" s="90">
        <v>10</v>
      </c>
      <c r="P33" s="90">
        <v>2.4</v>
      </c>
      <c r="Q33" s="85" t="s">
        <v>30</v>
      </c>
      <c r="R33" s="84" t="s">
        <v>30</v>
      </c>
      <c r="S33" s="85">
        <v>0.3</v>
      </c>
      <c r="T33" s="85">
        <v>10</v>
      </c>
      <c r="U33" s="85">
        <v>0</v>
      </c>
      <c r="V33" s="85">
        <v>1.3</v>
      </c>
      <c r="W33" s="85" t="s">
        <v>30</v>
      </c>
      <c r="X33" s="85">
        <v>17.5</v>
      </c>
      <c r="Y33" s="85">
        <v>10.8</v>
      </c>
      <c r="Z33" s="85">
        <v>10</v>
      </c>
      <c r="AA33" s="85">
        <v>0.7</v>
      </c>
      <c r="AB33" s="85">
        <v>0</v>
      </c>
      <c r="AC33" s="85">
        <v>4</v>
      </c>
      <c r="AD33" s="85">
        <v>0</v>
      </c>
      <c r="AE33" s="85">
        <v>27</v>
      </c>
      <c r="AF33" s="85">
        <v>11.1</v>
      </c>
      <c r="AG33" s="86">
        <v>27</v>
      </c>
      <c r="AH33" s="86">
        <v>0</v>
      </c>
      <c r="AI33" s="87">
        <f t="shared" si="0"/>
        <v>175.29999999999998</v>
      </c>
      <c r="AJ33" s="88">
        <f t="shared" si="1"/>
        <v>1.7529999999999999</v>
      </c>
    </row>
    <row r="34" spans="1:210" ht="17.25" customHeight="1" x14ac:dyDescent="0.25">
      <c r="A34" s="54">
        <v>660</v>
      </c>
      <c r="B34" s="91" t="s">
        <v>37</v>
      </c>
      <c r="C34" s="82">
        <v>93.2</v>
      </c>
      <c r="D34" s="84">
        <v>16</v>
      </c>
      <c r="E34" s="84">
        <v>0</v>
      </c>
      <c r="F34" s="84">
        <v>0</v>
      </c>
      <c r="G34" s="84">
        <v>0</v>
      </c>
      <c r="H34" s="84">
        <v>10</v>
      </c>
      <c r="I34" s="84">
        <v>0</v>
      </c>
      <c r="J34" s="85" t="s">
        <v>30</v>
      </c>
      <c r="K34" s="85">
        <v>0</v>
      </c>
      <c r="L34" s="85">
        <v>0</v>
      </c>
      <c r="M34" s="85">
        <v>0</v>
      </c>
      <c r="N34" s="85">
        <v>0</v>
      </c>
      <c r="O34" s="85">
        <v>6.1</v>
      </c>
      <c r="P34" s="85">
        <v>4.5999999999999996</v>
      </c>
      <c r="Q34" s="85">
        <v>0</v>
      </c>
      <c r="R34" s="84">
        <v>0</v>
      </c>
      <c r="S34" s="85">
        <v>0.5</v>
      </c>
      <c r="T34" s="85">
        <v>9.8000000000000007</v>
      </c>
      <c r="U34" s="85">
        <v>0</v>
      </c>
      <c r="V34" s="85">
        <v>0.7</v>
      </c>
      <c r="W34" s="85">
        <v>0</v>
      </c>
      <c r="X34" s="85">
        <v>20.5</v>
      </c>
      <c r="Y34" s="85">
        <v>10.1</v>
      </c>
      <c r="Z34" s="85">
        <v>11.4</v>
      </c>
      <c r="AA34" s="85">
        <v>0.4</v>
      </c>
      <c r="AB34" s="85">
        <v>0.7</v>
      </c>
      <c r="AC34" s="85">
        <v>1.8</v>
      </c>
      <c r="AD34" s="85">
        <v>0</v>
      </c>
      <c r="AE34" s="85">
        <v>26.3</v>
      </c>
      <c r="AF34" s="85">
        <v>9.8000000000000007</v>
      </c>
      <c r="AG34" s="85">
        <v>12.1</v>
      </c>
      <c r="AH34" s="85">
        <v>0</v>
      </c>
      <c r="AI34" s="87">
        <f t="shared" si="0"/>
        <v>140.80000000000001</v>
      </c>
      <c r="AJ34" s="88">
        <f t="shared" si="1"/>
        <v>1.5107296137339057</v>
      </c>
    </row>
    <row r="35" spans="1:210" ht="17.25" customHeight="1" x14ac:dyDescent="0.25">
      <c r="A35" s="54">
        <v>666</v>
      </c>
      <c r="B35" s="55" t="s">
        <v>38</v>
      </c>
      <c r="C35" s="82">
        <v>58</v>
      </c>
      <c r="D35" s="84">
        <v>14.7</v>
      </c>
      <c r="E35" s="84">
        <v>0.3</v>
      </c>
      <c r="F35" s="84">
        <v>0</v>
      </c>
      <c r="G35" s="84">
        <v>0.1</v>
      </c>
      <c r="H35" s="84">
        <v>0.1</v>
      </c>
      <c r="I35" s="84">
        <v>0</v>
      </c>
      <c r="J35" s="85">
        <v>0</v>
      </c>
      <c r="K35" s="85">
        <v>0</v>
      </c>
      <c r="L35" s="85">
        <v>0</v>
      </c>
      <c r="M35" s="85">
        <v>0</v>
      </c>
      <c r="N35" s="85">
        <v>0.1</v>
      </c>
      <c r="O35" s="85">
        <v>5.6</v>
      </c>
      <c r="P35" s="85">
        <v>2.2999999999999998</v>
      </c>
      <c r="Q35" s="85">
        <v>0</v>
      </c>
      <c r="R35" s="84">
        <v>0</v>
      </c>
      <c r="S35" s="85">
        <v>0.1</v>
      </c>
      <c r="T35" s="85">
        <v>6.9</v>
      </c>
      <c r="U35" s="85">
        <v>0.1</v>
      </c>
      <c r="V35" s="85">
        <v>0</v>
      </c>
      <c r="W35" s="85">
        <v>0</v>
      </c>
      <c r="X35" s="85">
        <v>25</v>
      </c>
      <c r="Y35" s="85">
        <v>7.1</v>
      </c>
      <c r="Z35" s="85">
        <v>1.6</v>
      </c>
      <c r="AA35" s="85">
        <v>26.6</v>
      </c>
      <c r="AB35" s="85">
        <v>4.8</v>
      </c>
      <c r="AC35" s="85">
        <v>1.4</v>
      </c>
      <c r="AD35" s="85">
        <v>0.1</v>
      </c>
      <c r="AE35" s="85">
        <v>12.4</v>
      </c>
      <c r="AF35" s="85">
        <v>3</v>
      </c>
      <c r="AG35" s="85">
        <v>4.3</v>
      </c>
      <c r="AH35" s="85">
        <v>0</v>
      </c>
      <c r="AI35" s="87">
        <f t="shared" si="0"/>
        <v>116.6</v>
      </c>
      <c r="AJ35" s="88">
        <f t="shared" si="1"/>
        <v>2.0103448275862066</v>
      </c>
    </row>
    <row r="36" spans="1:210" ht="17.25" customHeight="1" x14ac:dyDescent="0.25">
      <c r="A36" s="54">
        <v>690</v>
      </c>
      <c r="B36" s="55" t="s">
        <v>39</v>
      </c>
      <c r="C36" s="82">
        <v>59.8</v>
      </c>
      <c r="D36" s="84">
        <v>10.9</v>
      </c>
      <c r="E36" s="84">
        <v>0</v>
      </c>
      <c r="F36" s="84">
        <v>0</v>
      </c>
      <c r="G36" s="84">
        <v>0</v>
      </c>
      <c r="H36" s="84">
        <v>0</v>
      </c>
      <c r="I36" s="84">
        <v>0</v>
      </c>
      <c r="J36" s="85">
        <v>0</v>
      </c>
      <c r="K36" s="85">
        <v>0</v>
      </c>
      <c r="L36" s="85">
        <v>0</v>
      </c>
      <c r="M36" s="85">
        <v>0</v>
      </c>
      <c r="N36" s="85">
        <v>0</v>
      </c>
      <c r="O36" s="85">
        <v>7.4</v>
      </c>
      <c r="P36" s="85">
        <v>1.5</v>
      </c>
      <c r="Q36" s="85">
        <v>0</v>
      </c>
      <c r="R36" s="84">
        <v>0</v>
      </c>
      <c r="S36" s="85">
        <v>0</v>
      </c>
      <c r="T36" s="85">
        <v>6.6</v>
      </c>
      <c r="U36" s="85">
        <v>0</v>
      </c>
      <c r="V36" s="85">
        <v>0</v>
      </c>
      <c r="W36" s="85">
        <v>0</v>
      </c>
      <c r="X36" s="85">
        <v>20.8</v>
      </c>
      <c r="Y36" s="85">
        <v>9.6999999999999993</v>
      </c>
      <c r="Z36" s="85">
        <v>5.0999999999999996</v>
      </c>
      <c r="AA36" s="85">
        <v>4.8</v>
      </c>
      <c r="AB36" s="85">
        <v>1.5</v>
      </c>
      <c r="AC36" s="85">
        <v>1.5</v>
      </c>
      <c r="AD36" s="85">
        <v>0</v>
      </c>
      <c r="AE36" s="85">
        <v>16.8</v>
      </c>
      <c r="AF36" s="85">
        <v>5.0999999999999996</v>
      </c>
      <c r="AG36" s="85">
        <v>7.6</v>
      </c>
      <c r="AH36" s="85">
        <v>0</v>
      </c>
      <c r="AI36" s="87">
        <f t="shared" si="0"/>
        <v>99.3</v>
      </c>
      <c r="AJ36" s="88">
        <f t="shared" si="1"/>
        <v>1.6605351170568563</v>
      </c>
    </row>
    <row r="37" spans="1:210" ht="17.25" customHeight="1" x14ac:dyDescent="0.25">
      <c r="A37" s="54">
        <v>731</v>
      </c>
      <c r="B37" s="55" t="s">
        <v>40</v>
      </c>
      <c r="C37" s="82">
        <v>86</v>
      </c>
      <c r="D37" s="84">
        <v>13.4</v>
      </c>
      <c r="E37" s="84">
        <v>0</v>
      </c>
      <c r="F37" s="84">
        <v>0</v>
      </c>
      <c r="G37" s="84">
        <v>0</v>
      </c>
      <c r="H37" s="84">
        <v>0.8</v>
      </c>
      <c r="I37" s="84">
        <v>0</v>
      </c>
      <c r="J37" s="85" t="s">
        <v>30</v>
      </c>
      <c r="K37" s="85" t="s">
        <v>30</v>
      </c>
      <c r="L37" s="85">
        <v>0</v>
      </c>
      <c r="M37" s="85">
        <v>0</v>
      </c>
      <c r="N37" s="85">
        <v>0.2</v>
      </c>
      <c r="O37" s="85">
        <v>6.4</v>
      </c>
      <c r="P37" s="85">
        <v>2.2000000000000002</v>
      </c>
      <c r="Q37" s="85">
        <v>0</v>
      </c>
      <c r="R37" s="84" t="s">
        <v>30</v>
      </c>
      <c r="S37" s="85" t="s">
        <v>30</v>
      </c>
      <c r="T37" s="85">
        <v>8.8000000000000007</v>
      </c>
      <c r="U37" s="85">
        <v>0</v>
      </c>
      <c r="V37" s="85">
        <v>0.2</v>
      </c>
      <c r="W37" s="85">
        <v>0</v>
      </c>
      <c r="X37" s="85">
        <v>11.8</v>
      </c>
      <c r="Y37" s="85">
        <v>12.8</v>
      </c>
      <c r="Z37" s="85">
        <v>6.8</v>
      </c>
      <c r="AA37" s="85">
        <v>2.6</v>
      </c>
      <c r="AB37" s="85">
        <v>0.2</v>
      </c>
      <c r="AC37" s="85">
        <v>3</v>
      </c>
      <c r="AD37" s="85">
        <v>0</v>
      </c>
      <c r="AE37" s="85">
        <v>5</v>
      </c>
      <c r="AF37" s="85">
        <v>9.6</v>
      </c>
      <c r="AG37" s="85">
        <v>18.600000000000001</v>
      </c>
      <c r="AH37" s="85" t="s">
        <v>30</v>
      </c>
      <c r="AI37" s="87">
        <f t="shared" si="0"/>
        <v>102.39999999999998</v>
      </c>
      <c r="AJ37" s="88">
        <f t="shared" si="1"/>
        <v>1.1906976744186044</v>
      </c>
    </row>
    <row r="38" spans="1:210" ht="17.25" customHeight="1" x14ac:dyDescent="0.25">
      <c r="A38" s="54">
        <v>782</v>
      </c>
      <c r="B38" s="55" t="s">
        <v>41</v>
      </c>
      <c r="C38" s="82">
        <v>82.7</v>
      </c>
      <c r="D38" s="84">
        <v>11.6</v>
      </c>
      <c r="E38" s="84">
        <v>0</v>
      </c>
      <c r="F38" s="84">
        <v>0</v>
      </c>
      <c r="G38" s="84">
        <v>0</v>
      </c>
      <c r="H38" s="84" t="s">
        <v>30</v>
      </c>
      <c r="I38" s="84">
        <v>0</v>
      </c>
      <c r="J38" s="85">
        <v>0</v>
      </c>
      <c r="K38" s="85">
        <v>0</v>
      </c>
      <c r="L38" s="85">
        <v>0</v>
      </c>
      <c r="M38" s="85">
        <v>0</v>
      </c>
      <c r="N38" s="85">
        <v>0</v>
      </c>
      <c r="O38" s="85">
        <v>6.9</v>
      </c>
      <c r="P38" s="85">
        <v>1.6</v>
      </c>
      <c r="Q38" s="85">
        <v>0</v>
      </c>
      <c r="R38" s="84">
        <v>0</v>
      </c>
      <c r="S38" s="85">
        <v>0</v>
      </c>
      <c r="T38" s="85">
        <v>6</v>
      </c>
      <c r="U38" s="85">
        <v>0</v>
      </c>
      <c r="V38" s="85">
        <v>0</v>
      </c>
      <c r="W38" s="85">
        <v>0</v>
      </c>
      <c r="X38" s="85">
        <v>10.9</v>
      </c>
      <c r="Y38" s="85">
        <v>11.2</v>
      </c>
      <c r="Z38" s="85">
        <v>4.5</v>
      </c>
      <c r="AA38" s="85">
        <v>2</v>
      </c>
      <c r="AB38" s="85">
        <v>0</v>
      </c>
      <c r="AC38" s="85">
        <v>2.7</v>
      </c>
      <c r="AD38" s="85">
        <v>0</v>
      </c>
      <c r="AE38" s="85">
        <v>9.4</v>
      </c>
      <c r="AF38" s="85">
        <v>10.5</v>
      </c>
      <c r="AG38" s="85">
        <v>17</v>
      </c>
      <c r="AH38" s="85">
        <v>0</v>
      </c>
      <c r="AI38" s="87">
        <f t="shared" si="0"/>
        <v>94.300000000000011</v>
      </c>
      <c r="AJ38" s="88">
        <f t="shared" si="1"/>
        <v>1.1402660217654172</v>
      </c>
    </row>
    <row r="39" spans="1:210" ht="17.25" customHeight="1" x14ac:dyDescent="0.25">
      <c r="A39" s="54">
        <v>845</v>
      </c>
      <c r="B39" s="55" t="s">
        <v>42</v>
      </c>
      <c r="C39" s="82">
        <v>83.7</v>
      </c>
      <c r="D39" s="84">
        <v>9.6999999999999993</v>
      </c>
      <c r="E39" s="84">
        <v>0.2</v>
      </c>
      <c r="F39" s="84">
        <v>0</v>
      </c>
      <c r="G39" s="84">
        <v>0</v>
      </c>
      <c r="H39" s="84">
        <v>0</v>
      </c>
      <c r="I39" s="84">
        <v>0</v>
      </c>
      <c r="J39" s="85" t="s">
        <v>30</v>
      </c>
      <c r="K39" s="85">
        <v>0</v>
      </c>
      <c r="L39" s="85">
        <v>0</v>
      </c>
      <c r="M39" s="85">
        <v>0</v>
      </c>
      <c r="N39" s="85">
        <v>0</v>
      </c>
      <c r="O39" s="85">
        <v>5.2</v>
      </c>
      <c r="P39" s="85" t="s">
        <v>30</v>
      </c>
      <c r="Q39" s="85">
        <v>0</v>
      </c>
      <c r="R39" s="84">
        <v>0</v>
      </c>
      <c r="S39" s="85">
        <v>0</v>
      </c>
      <c r="T39" s="85">
        <v>9.6999999999999993</v>
      </c>
      <c r="U39" s="85">
        <v>0</v>
      </c>
      <c r="V39" s="85">
        <v>0</v>
      </c>
      <c r="W39" s="85">
        <v>0</v>
      </c>
      <c r="X39" s="85">
        <v>15</v>
      </c>
      <c r="Y39" s="85">
        <v>14.4</v>
      </c>
      <c r="Z39" s="85">
        <v>5.5</v>
      </c>
      <c r="AA39" s="85">
        <v>2.5</v>
      </c>
      <c r="AB39" s="85">
        <v>0</v>
      </c>
      <c r="AC39" s="85">
        <v>5.0999999999999996</v>
      </c>
      <c r="AD39" s="85">
        <v>2.2000000000000002</v>
      </c>
      <c r="AE39" s="85">
        <v>0.8</v>
      </c>
      <c r="AF39" s="85">
        <v>14.4</v>
      </c>
      <c r="AG39" s="85">
        <v>19.899999999999999</v>
      </c>
      <c r="AH39" s="85">
        <v>0</v>
      </c>
      <c r="AI39" s="87">
        <f t="shared" si="0"/>
        <v>104.6</v>
      </c>
      <c r="AJ39" s="88">
        <f t="shared" si="1"/>
        <v>1.2497013142174431</v>
      </c>
      <c r="AK39" s="85"/>
      <c r="AL39" s="85"/>
      <c r="AM39" s="85"/>
      <c r="AN39" s="85"/>
      <c r="AO39" s="85"/>
      <c r="AP39" s="85"/>
      <c r="AQ39" s="85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7"/>
      <c r="BJ39" s="88"/>
      <c r="BK39" s="54"/>
      <c r="BL39" s="94"/>
      <c r="BM39" s="82"/>
      <c r="BN39" s="84"/>
      <c r="BO39" s="84"/>
      <c r="BP39" s="84"/>
      <c r="BQ39" s="84"/>
      <c r="BR39" s="84"/>
      <c r="BS39" s="84"/>
      <c r="BT39" s="85"/>
      <c r="BU39" s="85"/>
      <c r="BV39" s="85"/>
      <c r="BW39" s="85"/>
      <c r="BX39" s="85"/>
      <c r="BY39" s="85"/>
      <c r="BZ39" s="85"/>
      <c r="CA39" s="85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7"/>
      <c r="CT39" s="88"/>
      <c r="CU39" s="54"/>
      <c r="CV39" s="94"/>
      <c r="CW39" s="82"/>
      <c r="CX39" s="84"/>
      <c r="CY39" s="84"/>
      <c r="CZ39" s="84"/>
      <c r="DA39" s="84"/>
      <c r="DB39" s="84"/>
      <c r="DC39" s="84"/>
      <c r="DD39" s="85"/>
      <c r="DE39" s="85"/>
      <c r="DF39" s="85"/>
      <c r="DG39" s="85"/>
      <c r="DH39" s="85"/>
      <c r="DI39" s="85"/>
      <c r="DJ39" s="85"/>
      <c r="DK39" s="85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7"/>
      <c r="ED39" s="88"/>
      <c r="EE39" s="54"/>
      <c r="EF39" s="94"/>
      <c r="EG39" s="82"/>
      <c r="EH39" s="84"/>
      <c r="EI39" s="84"/>
      <c r="EJ39" s="84"/>
      <c r="EK39" s="84"/>
      <c r="EL39" s="84"/>
      <c r="EM39" s="84"/>
      <c r="EN39" s="85"/>
      <c r="EO39" s="85"/>
      <c r="EP39" s="85"/>
      <c r="EQ39" s="85"/>
      <c r="ER39" s="85"/>
      <c r="ES39" s="85"/>
      <c r="ET39" s="85"/>
      <c r="EU39" s="85"/>
      <c r="EV39" s="84"/>
      <c r="EW39" s="84"/>
      <c r="EX39" s="84"/>
      <c r="EY39" s="84"/>
      <c r="EZ39" s="84"/>
      <c r="FA39" s="84"/>
      <c r="FB39" s="84"/>
      <c r="FC39" s="84"/>
      <c r="FD39" s="84"/>
      <c r="FE39" s="84"/>
      <c r="FF39" s="84"/>
      <c r="FG39" s="84"/>
      <c r="FH39" s="84"/>
      <c r="FI39" s="84"/>
      <c r="FJ39" s="84"/>
      <c r="FK39" s="84"/>
      <c r="FL39" s="84"/>
      <c r="FM39" s="87"/>
      <c r="FN39" s="88"/>
      <c r="FO39" s="54"/>
      <c r="FP39" s="94"/>
      <c r="FQ39" s="82"/>
      <c r="FR39" s="84"/>
      <c r="FS39" s="84"/>
      <c r="FT39" s="84"/>
      <c r="FU39" s="84"/>
      <c r="FV39" s="84"/>
      <c r="FW39" s="84"/>
      <c r="FX39" s="85"/>
      <c r="FY39" s="85"/>
      <c r="FZ39" s="85"/>
      <c r="GA39" s="85"/>
      <c r="GB39" s="85"/>
      <c r="GC39" s="85"/>
      <c r="GD39" s="85"/>
      <c r="GE39" s="85"/>
      <c r="GF39" s="84"/>
      <c r="GG39" s="84"/>
      <c r="GH39" s="84"/>
      <c r="GI39" s="84"/>
      <c r="GJ39" s="84"/>
      <c r="GK39" s="84"/>
      <c r="GL39" s="84"/>
      <c r="GM39" s="84"/>
      <c r="GN39" s="84"/>
      <c r="GO39" s="84"/>
      <c r="GP39" s="84"/>
      <c r="GQ39" s="84"/>
      <c r="GR39" s="84"/>
      <c r="GS39" s="84"/>
      <c r="GT39" s="84"/>
      <c r="GU39" s="84"/>
      <c r="GV39" s="84"/>
      <c r="GW39" s="87"/>
      <c r="GX39" s="88"/>
      <c r="GY39" s="54"/>
      <c r="GZ39" s="94"/>
      <c r="HA39" s="82"/>
      <c r="HB39" s="84"/>
    </row>
    <row r="40" spans="1:210" ht="17.25" customHeight="1" x14ac:dyDescent="0.25">
      <c r="A40" s="164" t="s">
        <v>43</v>
      </c>
      <c r="B40" s="165"/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7" t="s">
        <v>85</v>
      </c>
      <c r="AJ40" s="98" t="s">
        <v>85</v>
      </c>
    </row>
    <row r="41" spans="1:210" ht="17.25" customHeight="1" x14ac:dyDescent="0.2">
      <c r="A41" s="54">
        <v>1002</v>
      </c>
      <c r="B41" s="55" t="s">
        <v>44</v>
      </c>
      <c r="C41" s="99"/>
      <c r="D41" s="84">
        <v>53.1</v>
      </c>
      <c r="E41" s="84">
        <v>0.3</v>
      </c>
      <c r="F41" s="84">
        <v>0</v>
      </c>
      <c r="G41" s="84">
        <v>0.1</v>
      </c>
      <c r="H41" s="84">
        <v>0.2</v>
      </c>
      <c r="I41" s="84">
        <v>1</v>
      </c>
      <c r="J41" s="85">
        <v>3.4</v>
      </c>
      <c r="K41" s="85">
        <v>0.8</v>
      </c>
      <c r="L41" s="85">
        <v>0</v>
      </c>
      <c r="M41" s="85">
        <v>0</v>
      </c>
      <c r="N41" s="100">
        <v>0</v>
      </c>
      <c r="O41" s="166" t="s">
        <v>50</v>
      </c>
      <c r="P41" s="167"/>
      <c r="Q41" s="167"/>
      <c r="R41" s="167"/>
      <c r="S41" s="167"/>
      <c r="T41" s="167"/>
      <c r="U41" s="167"/>
      <c r="V41" s="168"/>
      <c r="W41" s="84">
        <v>0.1</v>
      </c>
      <c r="X41" s="84">
        <v>4.2</v>
      </c>
      <c r="Y41" s="84">
        <v>16.899999999999999</v>
      </c>
      <c r="Z41" s="84">
        <v>3</v>
      </c>
      <c r="AA41" s="84">
        <v>8.4</v>
      </c>
      <c r="AB41" s="84">
        <v>1.3</v>
      </c>
      <c r="AC41" s="84">
        <v>15.9</v>
      </c>
      <c r="AD41" s="84">
        <v>0.2</v>
      </c>
      <c r="AE41" s="84">
        <v>16</v>
      </c>
      <c r="AF41" s="84">
        <v>4.3</v>
      </c>
      <c r="AG41" s="84">
        <v>13.1</v>
      </c>
      <c r="AH41" s="84">
        <v>2.4</v>
      </c>
      <c r="AI41" s="87">
        <f t="shared" ref="AI41:AI83" si="2">SUM(D41:AH41)</f>
        <v>144.70000000000002</v>
      </c>
      <c r="AJ41" s="88"/>
    </row>
    <row r="42" spans="1:210" ht="17.25" customHeight="1" x14ac:dyDescent="0.2">
      <c r="A42" s="54">
        <v>1032</v>
      </c>
      <c r="B42" s="55" t="s">
        <v>45</v>
      </c>
      <c r="C42" s="99"/>
      <c r="D42" s="90">
        <v>18.8</v>
      </c>
      <c r="E42" s="90">
        <v>2.4</v>
      </c>
      <c r="F42" s="90">
        <v>0</v>
      </c>
      <c r="G42" s="90">
        <v>0</v>
      </c>
      <c r="H42" s="90">
        <v>0.2</v>
      </c>
      <c r="I42" s="90">
        <v>2.7</v>
      </c>
      <c r="J42" s="90">
        <v>8.1</v>
      </c>
      <c r="K42" s="85">
        <v>5.4</v>
      </c>
      <c r="L42" s="85">
        <v>0</v>
      </c>
      <c r="M42" s="85">
        <v>0</v>
      </c>
      <c r="N42" s="85">
        <v>0.1</v>
      </c>
      <c r="O42" s="85">
        <v>13.1</v>
      </c>
      <c r="P42" s="85">
        <v>3.8</v>
      </c>
      <c r="Q42" s="85">
        <v>0</v>
      </c>
      <c r="R42" s="84">
        <v>0</v>
      </c>
      <c r="S42" s="84">
        <v>5.2</v>
      </c>
      <c r="T42" s="84">
        <v>8.5</v>
      </c>
      <c r="U42" s="84">
        <v>0</v>
      </c>
      <c r="V42" s="84">
        <v>11.9</v>
      </c>
      <c r="W42" s="84">
        <v>0</v>
      </c>
      <c r="X42" s="84">
        <v>14.2</v>
      </c>
      <c r="Y42" s="84">
        <v>10.8</v>
      </c>
      <c r="Z42" s="84">
        <v>4.3</v>
      </c>
      <c r="AA42" s="84">
        <v>6.3</v>
      </c>
      <c r="AB42" s="84">
        <v>5.5</v>
      </c>
      <c r="AC42" s="84">
        <v>9.6</v>
      </c>
      <c r="AD42" s="84">
        <v>0</v>
      </c>
      <c r="AE42" s="84">
        <v>12.3</v>
      </c>
      <c r="AF42" s="84">
        <v>11.2</v>
      </c>
      <c r="AG42" s="84">
        <v>16.5</v>
      </c>
      <c r="AH42" s="84">
        <v>1.3</v>
      </c>
      <c r="AI42" s="87">
        <f t="shared" si="2"/>
        <v>172.20000000000002</v>
      </c>
      <c r="AJ42" s="88"/>
    </row>
    <row r="43" spans="1:210" ht="17.25" customHeight="1" x14ac:dyDescent="0.2">
      <c r="A43" s="54">
        <v>1039</v>
      </c>
      <c r="B43" s="55" t="s">
        <v>46</v>
      </c>
      <c r="C43" s="99"/>
      <c r="D43" s="84">
        <v>7.2</v>
      </c>
      <c r="E43" s="84">
        <v>3</v>
      </c>
      <c r="F43" s="84">
        <v>0</v>
      </c>
      <c r="G43" s="84">
        <v>0</v>
      </c>
      <c r="H43" s="84">
        <v>0</v>
      </c>
      <c r="I43" s="84">
        <v>3.8</v>
      </c>
      <c r="J43" s="85">
        <v>5.8</v>
      </c>
      <c r="K43" s="85">
        <v>2</v>
      </c>
      <c r="L43" s="85">
        <v>0</v>
      </c>
      <c r="M43" s="85">
        <v>0.2</v>
      </c>
      <c r="N43" s="85">
        <v>0</v>
      </c>
      <c r="O43" s="85">
        <v>4.8</v>
      </c>
      <c r="P43" s="85">
        <v>1.8</v>
      </c>
      <c r="Q43" s="85">
        <v>0.2</v>
      </c>
      <c r="R43" s="84">
        <v>0</v>
      </c>
      <c r="S43" s="84">
        <v>2.4</v>
      </c>
      <c r="T43" s="84">
        <v>5.6</v>
      </c>
      <c r="U43" s="84">
        <v>0</v>
      </c>
      <c r="V43" s="84">
        <v>9.6</v>
      </c>
      <c r="W43" s="84">
        <v>0</v>
      </c>
      <c r="X43" s="84">
        <v>9.6</v>
      </c>
      <c r="Y43" s="84">
        <v>9.1999999999999993</v>
      </c>
      <c r="Z43" s="84">
        <v>6</v>
      </c>
      <c r="AA43" s="84">
        <v>4.8</v>
      </c>
      <c r="AB43" s="84">
        <v>4.8</v>
      </c>
      <c r="AC43" s="84">
        <v>3.6</v>
      </c>
      <c r="AD43" s="84">
        <v>1.8</v>
      </c>
      <c r="AE43" s="84">
        <v>8.6</v>
      </c>
      <c r="AF43" s="84">
        <v>14.8</v>
      </c>
      <c r="AG43" s="84">
        <v>8</v>
      </c>
      <c r="AH43" s="84">
        <v>0.4</v>
      </c>
      <c r="AI43" s="87">
        <f t="shared" si="2"/>
        <v>117.99999999999999</v>
      </c>
      <c r="AJ43" s="88"/>
    </row>
    <row r="44" spans="1:210" ht="17.25" customHeight="1" x14ac:dyDescent="0.2">
      <c r="A44" s="54">
        <v>1041</v>
      </c>
      <c r="B44" s="55" t="s">
        <v>8</v>
      </c>
      <c r="C44" s="99"/>
      <c r="D44" s="150" t="s">
        <v>50</v>
      </c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9"/>
      <c r="AI44" s="87">
        <f t="shared" si="2"/>
        <v>0</v>
      </c>
      <c r="AJ44" s="88"/>
    </row>
    <row r="45" spans="1:210" ht="17.25" hidden="1" customHeight="1" x14ac:dyDescent="0.2">
      <c r="A45" s="54">
        <v>1094</v>
      </c>
      <c r="B45" s="94" t="s">
        <v>47</v>
      </c>
      <c r="C45" s="99"/>
      <c r="D45" s="101"/>
      <c r="E45" s="101"/>
      <c r="F45" s="101"/>
      <c r="G45" s="101"/>
      <c r="H45" s="101"/>
      <c r="I45" s="101"/>
      <c r="J45" s="101"/>
      <c r="K45" s="101" t="s">
        <v>50</v>
      </c>
      <c r="L45" s="101"/>
      <c r="M45" s="101"/>
      <c r="N45" s="101"/>
      <c r="O45" s="101"/>
      <c r="P45" s="101"/>
      <c r="Q45" s="101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7">
        <f t="shared" si="2"/>
        <v>0</v>
      </c>
      <c r="AJ45" s="88"/>
    </row>
    <row r="46" spans="1:210" ht="17.25" customHeight="1" x14ac:dyDescent="0.2">
      <c r="A46" s="54">
        <v>1089</v>
      </c>
      <c r="B46" s="55" t="s">
        <v>48</v>
      </c>
      <c r="C46" s="99"/>
      <c r="D46" s="84">
        <v>21.5</v>
      </c>
      <c r="E46" s="84">
        <v>0.7</v>
      </c>
      <c r="F46" s="84">
        <v>0</v>
      </c>
      <c r="G46" s="84">
        <v>0</v>
      </c>
      <c r="H46" s="84">
        <v>0</v>
      </c>
      <c r="I46" s="84">
        <v>0.7</v>
      </c>
      <c r="J46" s="85">
        <v>1.5</v>
      </c>
      <c r="K46" s="85">
        <v>0</v>
      </c>
      <c r="L46" s="85">
        <v>0</v>
      </c>
      <c r="M46" s="85">
        <v>0</v>
      </c>
      <c r="N46" s="85">
        <v>0</v>
      </c>
      <c r="O46" s="85">
        <v>16.5</v>
      </c>
      <c r="P46" s="85">
        <v>7.4</v>
      </c>
      <c r="Q46" s="85">
        <v>0.9</v>
      </c>
      <c r="R46" s="84">
        <v>0</v>
      </c>
      <c r="S46" s="84">
        <v>8</v>
      </c>
      <c r="T46" s="84">
        <v>13.5</v>
      </c>
      <c r="U46" s="84">
        <v>0</v>
      </c>
      <c r="V46" s="84">
        <v>5.6</v>
      </c>
      <c r="W46" s="84">
        <v>0</v>
      </c>
      <c r="X46" s="84">
        <v>12.6</v>
      </c>
      <c r="Y46" s="84">
        <v>9.5</v>
      </c>
      <c r="Z46" s="84">
        <v>0.4</v>
      </c>
      <c r="AA46" s="102">
        <v>0.2</v>
      </c>
      <c r="AB46" s="147" t="s">
        <v>50</v>
      </c>
      <c r="AC46" s="149"/>
      <c r="AD46" s="84">
        <v>0</v>
      </c>
      <c r="AE46" s="84">
        <v>17.8</v>
      </c>
      <c r="AF46" s="84">
        <v>13</v>
      </c>
      <c r="AG46" s="84">
        <v>21.7</v>
      </c>
      <c r="AH46" s="84">
        <v>0</v>
      </c>
      <c r="AI46" s="87">
        <f t="shared" si="2"/>
        <v>151.49999999999997</v>
      </c>
      <c r="AJ46" s="88"/>
    </row>
    <row r="47" spans="1:210" ht="17.25" customHeight="1" x14ac:dyDescent="0.2">
      <c r="A47" s="54">
        <v>1105</v>
      </c>
      <c r="B47" s="55" t="s">
        <v>13</v>
      </c>
      <c r="C47" s="99"/>
      <c r="D47" s="84">
        <v>23.5</v>
      </c>
      <c r="E47" s="84">
        <v>1.6</v>
      </c>
      <c r="F47" s="84">
        <v>0</v>
      </c>
      <c r="G47" s="84">
        <v>0</v>
      </c>
      <c r="H47" s="84">
        <v>0</v>
      </c>
      <c r="I47" s="84">
        <v>0.6</v>
      </c>
      <c r="J47" s="85">
        <v>9.5</v>
      </c>
      <c r="K47" s="85">
        <v>2.9</v>
      </c>
      <c r="L47" s="85">
        <v>0</v>
      </c>
      <c r="M47" s="85">
        <v>0</v>
      </c>
      <c r="N47" s="85">
        <v>0</v>
      </c>
      <c r="O47" s="85">
        <v>14.2</v>
      </c>
      <c r="P47" s="85">
        <v>5.2</v>
      </c>
      <c r="Q47" s="85">
        <v>0.7</v>
      </c>
      <c r="R47" s="84">
        <v>0</v>
      </c>
      <c r="S47" s="84">
        <v>3.1</v>
      </c>
      <c r="T47" s="84">
        <v>6.5</v>
      </c>
      <c r="U47" s="84">
        <v>0</v>
      </c>
      <c r="V47" s="84">
        <v>11.9</v>
      </c>
      <c r="W47" s="84">
        <v>0</v>
      </c>
      <c r="X47" s="84">
        <v>15.5</v>
      </c>
      <c r="Y47" s="84">
        <v>5.5</v>
      </c>
      <c r="Z47" s="84">
        <v>1.9</v>
      </c>
      <c r="AA47" s="84">
        <v>4.0999999999999996</v>
      </c>
      <c r="AB47" s="84">
        <v>4.8</v>
      </c>
      <c r="AC47" s="84">
        <v>4.0999999999999996</v>
      </c>
      <c r="AD47" s="84">
        <v>0.1</v>
      </c>
      <c r="AE47" s="84">
        <v>28.2</v>
      </c>
      <c r="AF47" s="84">
        <v>24.7</v>
      </c>
      <c r="AG47" s="84">
        <v>10.6</v>
      </c>
      <c r="AH47" s="84">
        <v>0.5</v>
      </c>
      <c r="AI47" s="87">
        <f t="shared" si="2"/>
        <v>179.7</v>
      </c>
      <c r="AJ47" s="88"/>
    </row>
    <row r="48" spans="1:210" ht="17.25" customHeight="1" x14ac:dyDescent="0.2">
      <c r="A48" s="54">
        <v>1112</v>
      </c>
      <c r="B48" s="55" t="s">
        <v>49</v>
      </c>
      <c r="C48" s="99"/>
      <c r="D48" s="84">
        <v>44.4</v>
      </c>
      <c r="E48" s="84">
        <v>3</v>
      </c>
      <c r="F48" s="84">
        <v>0</v>
      </c>
      <c r="G48" s="84">
        <v>0</v>
      </c>
      <c r="H48" s="84">
        <v>2.5</v>
      </c>
      <c r="I48" s="84">
        <v>2.2999999999999998</v>
      </c>
      <c r="J48" s="85">
        <v>0.5</v>
      </c>
      <c r="K48" s="85">
        <v>0</v>
      </c>
      <c r="L48" s="85">
        <v>0</v>
      </c>
      <c r="M48" s="85">
        <v>0</v>
      </c>
      <c r="N48" s="85">
        <v>0</v>
      </c>
      <c r="O48" s="85">
        <v>10.4</v>
      </c>
      <c r="P48" s="85">
        <v>3.9</v>
      </c>
      <c r="Q48" s="85">
        <v>1.8</v>
      </c>
      <c r="R48" s="84">
        <v>0</v>
      </c>
      <c r="S48" s="84">
        <v>4.0999999999999996</v>
      </c>
      <c r="T48" s="84">
        <v>25.3</v>
      </c>
      <c r="U48" s="84">
        <v>0</v>
      </c>
      <c r="V48" s="84">
        <v>0.5</v>
      </c>
      <c r="W48" s="84">
        <v>0</v>
      </c>
      <c r="X48" s="84">
        <v>15.4</v>
      </c>
      <c r="Y48" s="84">
        <v>5.8</v>
      </c>
      <c r="Z48" s="84">
        <v>1.6</v>
      </c>
      <c r="AA48" s="84">
        <v>22.1</v>
      </c>
      <c r="AB48" s="84">
        <v>1.6</v>
      </c>
      <c r="AC48" s="84">
        <v>10.6</v>
      </c>
      <c r="AD48" s="84">
        <v>0</v>
      </c>
      <c r="AE48" s="84">
        <v>10.6</v>
      </c>
      <c r="AF48" s="84">
        <v>11.3</v>
      </c>
      <c r="AG48" s="84">
        <v>14.5</v>
      </c>
      <c r="AH48" s="84">
        <v>1.1000000000000001</v>
      </c>
      <c r="AI48" s="87">
        <f t="shared" si="2"/>
        <v>193.29999999999998</v>
      </c>
      <c r="AJ48" s="88"/>
    </row>
    <row r="49" spans="1:36" ht="17.25" customHeight="1" x14ac:dyDescent="0.2">
      <c r="A49" s="103">
        <v>1151</v>
      </c>
      <c r="B49" s="55" t="s">
        <v>51</v>
      </c>
      <c r="C49" s="99"/>
      <c r="D49" s="104" t="s">
        <v>50</v>
      </c>
      <c r="E49" s="104"/>
      <c r="F49" s="84">
        <v>0</v>
      </c>
      <c r="G49" s="84">
        <v>0</v>
      </c>
      <c r="H49" s="84">
        <v>0.8</v>
      </c>
      <c r="I49" s="84">
        <v>0</v>
      </c>
      <c r="J49" s="85">
        <v>6.5</v>
      </c>
      <c r="K49" s="150" t="s">
        <v>50</v>
      </c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48"/>
      <c r="AI49" s="87">
        <f t="shared" si="2"/>
        <v>7.3</v>
      </c>
      <c r="AJ49" s="88"/>
    </row>
    <row r="50" spans="1:36" ht="17.25" customHeight="1" x14ac:dyDescent="0.2">
      <c r="A50" s="54">
        <v>1160</v>
      </c>
      <c r="B50" s="55" t="s">
        <v>52</v>
      </c>
      <c r="C50" s="99"/>
      <c r="D50" s="150" t="s">
        <v>50</v>
      </c>
      <c r="E50" s="159"/>
      <c r="F50" s="85">
        <v>0</v>
      </c>
      <c r="G50" s="73">
        <v>0</v>
      </c>
      <c r="H50" s="150" t="s">
        <v>50</v>
      </c>
      <c r="I50" s="159"/>
      <c r="J50" s="90">
        <v>0</v>
      </c>
      <c r="K50" s="85">
        <v>0.2</v>
      </c>
      <c r="L50" s="85">
        <v>0</v>
      </c>
      <c r="M50" s="90">
        <v>0</v>
      </c>
      <c r="N50" s="90">
        <v>0</v>
      </c>
      <c r="O50" s="85">
        <v>12.4</v>
      </c>
      <c r="P50" s="85">
        <v>5.6</v>
      </c>
      <c r="Q50" s="85">
        <v>0.2</v>
      </c>
      <c r="R50" s="84">
        <v>0</v>
      </c>
      <c r="S50" s="84">
        <v>2.4</v>
      </c>
      <c r="T50" s="84">
        <v>15.4</v>
      </c>
      <c r="U50" s="84">
        <v>0</v>
      </c>
      <c r="V50" s="85">
        <v>0</v>
      </c>
      <c r="W50" s="84">
        <v>0</v>
      </c>
      <c r="X50" s="84">
        <v>10</v>
      </c>
      <c r="Y50" s="102">
        <v>4.5999999999999996</v>
      </c>
      <c r="Z50" s="147" t="s">
        <v>50</v>
      </c>
      <c r="AA50" s="152"/>
      <c r="AB50" s="152"/>
      <c r="AC50" s="152"/>
      <c r="AD50" s="152"/>
      <c r="AE50" s="152"/>
      <c r="AF50" s="152"/>
      <c r="AG50" s="152"/>
      <c r="AH50" s="148"/>
      <c r="AI50" s="87">
        <f t="shared" si="2"/>
        <v>50.8</v>
      </c>
      <c r="AJ50" s="88"/>
    </row>
    <row r="51" spans="1:36" ht="17.25" customHeight="1" x14ac:dyDescent="0.2">
      <c r="A51" s="54">
        <v>1187</v>
      </c>
      <c r="B51" s="55" t="s">
        <v>53</v>
      </c>
      <c r="C51" s="99"/>
      <c r="D51" s="84">
        <v>32.5</v>
      </c>
      <c r="E51" s="84">
        <v>1.2</v>
      </c>
      <c r="F51" s="84">
        <v>0</v>
      </c>
      <c r="G51" s="84">
        <v>0</v>
      </c>
      <c r="H51" s="84">
        <v>2.5</v>
      </c>
      <c r="I51" s="84">
        <v>0</v>
      </c>
      <c r="J51" s="85">
        <v>5.5</v>
      </c>
      <c r="K51" s="85">
        <v>1.6</v>
      </c>
      <c r="L51" s="85">
        <v>0</v>
      </c>
      <c r="M51" s="85">
        <v>0</v>
      </c>
      <c r="N51" s="85">
        <v>0.1</v>
      </c>
      <c r="O51" s="85">
        <v>27.7</v>
      </c>
      <c r="P51" s="85">
        <v>2.8</v>
      </c>
      <c r="Q51" s="85">
        <v>0</v>
      </c>
      <c r="R51" s="84">
        <v>0</v>
      </c>
      <c r="S51" s="84">
        <v>1.6</v>
      </c>
      <c r="T51" s="84">
        <v>4.4000000000000004</v>
      </c>
      <c r="U51" s="84">
        <v>0</v>
      </c>
      <c r="V51" s="84">
        <v>1.1000000000000001</v>
      </c>
      <c r="W51" s="84">
        <v>0</v>
      </c>
      <c r="X51" s="84">
        <v>29.6</v>
      </c>
      <c r="Y51" s="84">
        <v>6.6</v>
      </c>
      <c r="Z51" s="84">
        <v>15</v>
      </c>
      <c r="AA51" s="84">
        <v>8.8000000000000007</v>
      </c>
      <c r="AB51" s="84">
        <v>1.2</v>
      </c>
      <c r="AC51" s="84">
        <v>17.2</v>
      </c>
      <c r="AD51" s="84">
        <v>0.4</v>
      </c>
      <c r="AE51" s="84">
        <v>25.9</v>
      </c>
      <c r="AF51" s="84">
        <v>13.4</v>
      </c>
      <c r="AG51" s="84">
        <v>6.6</v>
      </c>
      <c r="AH51" s="84">
        <v>0.5</v>
      </c>
      <c r="AI51" s="87">
        <f t="shared" si="2"/>
        <v>206.2</v>
      </c>
      <c r="AJ51" s="88"/>
    </row>
    <row r="52" spans="1:36" ht="17.25" customHeight="1" x14ac:dyDescent="0.2">
      <c r="A52" s="103">
        <v>1195</v>
      </c>
      <c r="B52" s="55" t="s">
        <v>54</v>
      </c>
      <c r="C52" s="99"/>
      <c r="D52" s="84">
        <v>42.1</v>
      </c>
      <c r="E52" s="84">
        <v>0.7</v>
      </c>
      <c r="F52" s="84">
        <v>0</v>
      </c>
      <c r="G52" s="84">
        <v>0</v>
      </c>
      <c r="H52" s="84">
        <v>0</v>
      </c>
      <c r="I52" s="84">
        <v>0</v>
      </c>
      <c r="J52" s="85">
        <v>0.2</v>
      </c>
      <c r="K52" s="85">
        <v>0</v>
      </c>
      <c r="L52" s="85">
        <v>0</v>
      </c>
      <c r="M52" s="85">
        <v>0</v>
      </c>
      <c r="N52" s="85">
        <v>0</v>
      </c>
      <c r="O52" s="85">
        <v>8.5</v>
      </c>
      <c r="P52" s="85">
        <v>24.4</v>
      </c>
      <c r="Q52" s="85">
        <v>2.2999999999999998</v>
      </c>
      <c r="R52" s="84">
        <v>0</v>
      </c>
      <c r="S52" s="84">
        <v>6.7</v>
      </c>
      <c r="T52" s="150" t="s">
        <v>50</v>
      </c>
      <c r="U52" s="147"/>
      <c r="V52" s="147"/>
      <c r="W52" s="147"/>
      <c r="X52" s="147"/>
      <c r="Y52" s="147"/>
      <c r="Z52" s="147"/>
      <c r="AA52" s="147"/>
      <c r="AB52" s="147"/>
      <c r="AC52" s="147"/>
      <c r="AD52" s="149"/>
      <c r="AE52" s="84">
        <v>19.8</v>
      </c>
      <c r="AF52" s="84">
        <v>13.1</v>
      </c>
      <c r="AG52" s="84">
        <v>11.7</v>
      </c>
      <c r="AH52" s="84">
        <v>1.4</v>
      </c>
      <c r="AI52" s="87">
        <f t="shared" si="2"/>
        <v>130.9</v>
      </c>
      <c r="AJ52" s="88"/>
    </row>
    <row r="53" spans="1:36" ht="17.25" customHeight="1" x14ac:dyDescent="0.2">
      <c r="A53" s="54">
        <v>1203</v>
      </c>
      <c r="B53" s="55" t="s">
        <v>55</v>
      </c>
      <c r="C53" s="99"/>
      <c r="D53" s="160" t="s">
        <v>50</v>
      </c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2"/>
      <c r="W53" s="84">
        <v>0</v>
      </c>
      <c r="X53" s="84">
        <v>17.3</v>
      </c>
      <c r="Y53" s="85">
        <v>4.5</v>
      </c>
      <c r="Z53" s="84">
        <v>4.3</v>
      </c>
      <c r="AA53" s="84">
        <v>3.3</v>
      </c>
      <c r="AB53" s="84">
        <v>1.2</v>
      </c>
      <c r="AC53" s="84">
        <v>10</v>
      </c>
      <c r="AD53" s="84">
        <v>0</v>
      </c>
      <c r="AE53" s="150" t="s">
        <v>50</v>
      </c>
      <c r="AF53" s="152"/>
      <c r="AG53" s="152"/>
      <c r="AH53" s="148"/>
      <c r="AI53" s="87">
        <f t="shared" si="2"/>
        <v>40.6</v>
      </c>
      <c r="AJ53" s="88"/>
    </row>
    <row r="54" spans="1:36" ht="17.25" customHeight="1" x14ac:dyDescent="0.2">
      <c r="A54" s="54">
        <v>1211</v>
      </c>
      <c r="B54" s="55" t="s">
        <v>56</v>
      </c>
      <c r="C54" s="99"/>
      <c r="D54" s="84">
        <v>24.8</v>
      </c>
      <c r="E54" s="84">
        <v>0.3</v>
      </c>
      <c r="F54" s="84">
        <v>0</v>
      </c>
      <c r="G54" s="84">
        <v>0</v>
      </c>
      <c r="H54" s="84">
        <v>0</v>
      </c>
      <c r="I54" s="84">
        <v>0.1</v>
      </c>
      <c r="J54" s="85">
        <v>0.2</v>
      </c>
      <c r="K54" s="85">
        <v>0</v>
      </c>
      <c r="L54" s="85">
        <v>0</v>
      </c>
      <c r="M54" s="85">
        <v>0</v>
      </c>
      <c r="N54" s="85">
        <v>0</v>
      </c>
      <c r="O54" s="85">
        <v>12</v>
      </c>
      <c r="P54" s="85">
        <v>20.8</v>
      </c>
      <c r="Q54" s="85">
        <v>5.8</v>
      </c>
      <c r="R54" s="84">
        <v>0</v>
      </c>
      <c r="S54" s="84">
        <v>4.4000000000000004</v>
      </c>
      <c r="T54" s="84">
        <v>19.8</v>
      </c>
      <c r="U54" s="84">
        <v>0</v>
      </c>
      <c r="V54" s="84">
        <v>5</v>
      </c>
      <c r="W54" s="84">
        <v>0.1</v>
      </c>
      <c r="X54" s="84">
        <v>16.5</v>
      </c>
      <c r="Y54" s="84">
        <v>5.3</v>
      </c>
      <c r="Z54" s="84">
        <v>5.9</v>
      </c>
      <c r="AA54" s="84">
        <v>9.3000000000000007</v>
      </c>
      <c r="AB54" s="84">
        <v>6.3</v>
      </c>
      <c r="AC54" s="84">
        <v>10.4</v>
      </c>
      <c r="AD54" s="84">
        <v>0.2</v>
      </c>
      <c r="AE54" s="84">
        <v>28.3</v>
      </c>
      <c r="AF54" s="84">
        <v>25.7</v>
      </c>
      <c r="AG54" s="84">
        <v>20.7</v>
      </c>
      <c r="AH54" s="84">
        <v>1.1000000000000001</v>
      </c>
      <c r="AI54" s="87">
        <f t="shared" si="2"/>
        <v>223</v>
      </c>
      <c r="AJ54" s="88"/>
    </row>
    <row r="55" spans="1:36" ht="17.25" customHeight="1" x14ac:dyDescent="0.2">
      <c r="A55" s="54">
        <v>1225</v>
      </c>
      <c r="B55" s="55" t="s">
        <v>19</v>
      </c>
      <c r="C55" s="99"/>
      <c r="D55" s="84">
        <v>21.2</v>
      </c>
      <c r="E55" s="84">
        <v>1.6</v>
      </c>
      <c r="F55" s="84">
        <v>0</v>
      </c>
      <c r="G55" s="84">
        <v>0</v>
      </c>
      <c r="H55" s="84">
        <v>1.8</v>
      </c>
      <c r="I55" s="84">
        <v>0.4</v>
      </c>
      <c r="J55" s="85">
        <v>2.8</v>
      </c>
      <c r="K55" s="85">
        <v>0.6</v>
      </c>
      <c r="L55" s="85">
        <v>0.2</v>
      </c>
      <c r="M55" s="85">
        <v>0</v>
      </c>
      <c r="N55" s="85">
        <v>0</v>
      </c>
      <c r="O55" s="85">
        <v>17.399999999999999</v>
      </c>
      <c r="P55" s="156" t="s">
        <v>102</v>
      </c>
      <c r="Q55" s="152"/>
      <c r="R55" s="84">
        <v>0</v>
      </c>
      <c r="S55" s="84">
        <v>0.4</v>
      </c>
      <c r="T55" s="154" t="s">
        <v>102</v>
      </c>
      <c r="U55" s="154"/>
      <c r="V55" s="154"/>
      <c r="W55" s="154"/>
      <c r="X55" s="154"/>
      <c r="Y55" s="154"/>
      <c r="Z55" s="154"/>
      <c r="AA55" s="154"/>
      <c r="AB55" s="154"/>
      <c r="AC55" s="154"/>
      <c r="AD55" s="84">
        <v>0.4</v>
      </c>
      <c r="AE55" s="84">
        <v>43.8</v>
      </c>
      <c r="AF55" s="84">
        <v>20.399999999999999</v>
      </c>
      <c r="AG55" s="156" t="s">
        <v>102</v>
      </c>
      <c r="AH55" s="157"/>
      <c r="AI55" s="87">
        <f t="shared" si="2"/>
        <v>111</v>
      </c>
      <c r="AJ55" s="88"/>
    </row>
    <row r="56" spans="1:36" ht="17.25" customHeight="1" x14ac:dyDescent="0.2">
      <c r="A56" s="54">
        <v>1270</v>
      </c>
      <c r="B56" s="55" t="s">
        <v>57</v>
      </c>
      <c r="C56" s="99"/>
      <c r="D56" s="106"/>
      <c r="E56" s="106" t="s">
        <v>102</v>
      </c>
      <c r="F56" s="106"/>
      <c r="G56" s="84">
        <v>0</v>
      </c>
      <c r="H56" s="84">
        <v>3.4</v>
      </c>
      <c r="I56" s="84">
        <v>2.8</v>
      </c>
      <c r="J56" s="156" t="s">
        <v>102</v>
      </c>
      <c r="K56" s="153"/>
      <c r="L56" s="153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84">
        <v>2</v>
      </c>
      <c r="Y56" s="105" t="s">
        <v>102</v>
      </c>
      <c r="Z56" s="84">
        <v>13</v>
      </c>
      <c r="AA56" s="84">
        <v>6</v>
      </c>
      <c r="AB56" s="84">
        <v>3</v>
      </c>
      <c r="AC56" s="105" t="s">
        <v>102</v>
      </c>
      <c r="AD56" s="62">
        <v>1.4</v>
      </c>
      <c r="AE56" s="84">
        <v>50.4</v>
      </c>
      <c r="AF56" s="156" t="s">
        <v>102</v>
      </c>
      <c r="AG56" s="152"/>
      <c r="AH56" s="107">
        <v>2.8</v>
      </c>
      <c r="AI56" s="87">
        <f t="shared" si="2"/>
        <v>84.8</v>
      </c>
      <c r="AJ56" s="88"/>
    </row>
    <row r="57" spans="1:36" ht="17.25" customHeight="1" x14ac:dyDescent="0.2">
      <c r="A57" s="54">
        <v>1313</v>
      </c>
      <c r="B57" s="55" t="s">
        <v>21</v>
      </c>
      <c r="C57" s="99"/>
      <c r="D57" s="84">
        <v>28.6</v>
      </c>
      <c r="E57" s="84">
        <v>0.2</v>
      </c>
      <c r="F57" s="84">
        <v>0</v>
      </c>
      <c r="G57" s="84">
        <v>0</v>
      </c>
      <c r="H57" s="84">
        <v>11.8</v>
      </c>
      <c r="I57" s="84">
        <v>0</v>
      </c>
      <c r="J57" s="85">
        <v>4.3</v>
      </c>
      <c r="K57" s="85">
        <v>1.6</v>
      </c>
      <c r="L57" s="85">
        <v>0</v>
      </c>
      <c r="M57" s="85">
        <v>0</v>
      </c>
      <c r="N57" s="85">
        <v>0</v>
      </c>
      <c r="O57" s="85">
        <v>16.100000000000001</v>
      </c>
      <c r="P57" s="85">
        <v>0.7</v>
      </c>
      <c r="Q57" s="85">
        <v>0</v>
      </c>
      <c r="R57" s="84">
        <v>0</v>
      </c>
      <c r="S57" s="84">
        <v>0.8</v>
      </c>
      <c r="T57" s="84">
        <v>6.5</v>
      </c>
      <c r="U57" s="84">
        <v>0</v>
      </c>
      <c r="V57" s="84">
        <v>1.7</v>
      </c>
      <c r="W57" s="84">
        <v>0</v>
      </c>
      <c r="X57" s="84">
        <v>29</v>
      </c>
      <c r="Y57" s="84">
        <v>4.4000000000000004</v>
      </c>
      <c r="Z57" s="84">
        <v>4.5999999999999996</v>
      </c>
      <c r="AA57" s="84">
        <v>1.7</v>
      </c>
      <c r="AB57" s="84">
        <v>0.7</v>
      </c>
      <c r="AC57" s="84">
        <v>19</v>
      </c>
      <c r="AD57" s="84">
        <v>0.1</v>
      </c>
      <c r="AE57" s="84">
        <v>11.1</v>
      </c>
      <c r="AF57" s="84">
        <v>14</v>
      </c>
      <c r="AG57" s="84">
        <v>13.8</v>
      </c>
      <c r="AH57" s="84">
        <v>0.1</v>
      </c>
      <c r="AI57" s="87">
        <f t="shared" si="2"/>
        <v>170.8</v>
      </c>
      <c r="AJ57" s="88"/>
    </row>
    <row r="58" spans="1:36" ht="17.25" customHeight="1" x14ac:dyDescent="0.2">
      <c r="A58" s="54">
        <v>1320</v>
      </c>
      <c r="B58" s="55" t="s">
        <v>22</v>
      </c>
      <c r="C58" s="99"/>
      <c r="D58" s="84">
        <v>20.3</v>
      </c>
      <c r="E58" s="84">
        <v>1.2</v>
      </c>
      <c r="F58" s="84">
        <v>0.1</v>
      </c>
      <c r="G58" s="84">
        <v>0</v>
      </c>
      <c r="H58" s="90">
        <v>11.7</v>
      </c>
      <c r="I58" s="84">
        <v>0</v>
      </c>
      <c r="J58" s="85">
        <v>8.3000000000000007</v>
      </c>
      <c r="K58" s="85">
        <v>0.4</v>
      </c>
      <c r="L58" s="85">
        <v>0.1</v>
      </c>
      <c r="M58" s="85">
        <v>0.1</v>
      </c>
      <c r="N58" s="85">
        <v>0</v>
      </c>
      <c r="O58" s="85">
        <v>30.6</v>
      </c>
      <c r="P58" s="85">
        <v>5.6</v>
      </c>
      <c r="Q58" s="85">
        <v>0</v>
      </c>
      <c r="R58" s="84">
        <v>0</v>
      </c>
      <c r="S58" s="84">
        <v>0.6</v>
      </c>
      <c r="T58" s="84">
        <v>5.6</v>
      </c>
      <c r="U58" s="84">
        <v>0</v>
      </c>
      <c r="V58" s="84">
        <v>7.9</v>
      </c>
      <c r="W58" s="84">
        <v>0</v>
      </c>
      <c r="X58" s="150" t="s">
        <v>50</v>
      </c>
      <c r="Y58" s="152"/>
      <c r="Z58" s="152"/>
      <c r="AA58" s="152"/>
      <c r="AB58" s="152"/>
      <c r="AC58" s="152"/>
      <c r="AD58" s="152"/>
      <c r="AE58" s="152"/>
      <c r="AF58" s="152"/>
      <c r="AG58" s="152"/>
      <c r="AH58" s="148"/>
      <c r="AI58" s="87">
        <f t="shared" si="2"/>
        <v>92.499999999999986</v>
      </c>
      <c r="AJ58" s="88"/>
    </row>
    <row r="59" spans="1:36" ht="17.25" customHeight="1" x14ac:dyDescent="0.2">
      <c r="A59" s="54">
        <v>1377</v>
      </c>
      <c r="B59" s="55" t="s">
        <v>58</v>
      </c>
      <c r="C59" s="99"/>
      <c r="D59" s="84">
        <v>15.4</v>
      </c>
      <c r="E59" s="84">
        <v>0</v>
      </c>
      <c r="F59" s="84">
        <v>0</v>
      </c>
      <c r="G59" s="84">
        <v>0</v>
      </c>
      <c r="H59" s="84">
        <v>0.8</v>
      </c>
      <c r="I59" s="84">
        <v>0.2</v>
      </c>
      <c r="J59" s="85">
        <v>2.2000000000000002</v>
      </c>
      <c r="K59" s="85">
        <v>0.8</v>
      </c>
      <c r="L59" s="85">
        <v>0</v>
      </c>
      <c r="M59" s="85">
        <v>0</v>
      </c>
      <c r="N59" s="85">
        <v>0</v>
      </c>
      <c r="O59" s="85">
        <v>17.600000000000001</v>
      </c>
      <c r="P59" s="108" t="s">
        <v>102</v>
      </c>
      <c r="Q59" s="108"/>
      <c r="R59" s="84">
        <v>0</v>
      </c>
      <c r="S59" s="102">
        <v>0.2</v>
      </c>
      <c r="T59" s="153" t="s">
        <v>102</v>
      </c>
      <c r="U59" s="154"/>
      <c r="V59" s="154"/>
      <c r="W59" s="154"/>
      <c r="X59" s="154"/>
      <c r="Y59" s="155"/>
      <c r="Z59" s="84">
        <v>10.8</v>
      </c>
      <c r="AA59" s="84">
        <v>4</v>
      </c>
      <c r="AB59" s="84">
        <v>4</v>
      </c>
      <c r="AC59" s="84">
        <v>8.6</v>
      </c>
      <c r="AD59" s="84">
        <v>2</v>
      </c>
      <c r="AE59" s="84">
        <v>48.2</v>
      </c>
      <c r="AF59" s="84">
        <v>19.8</v>
      </c>
      <c r="AG59" s="84">
        <v>13.4</v>
      </c>
      <c r="AH59" s="84">
        <v>0.8</v>
      </c>
      <c r="AI59" s="87">
        <f t="shared" si="2"/>
        <v>148.80000000000001</v>
      </c>
      <c r="AJ59" s="88"/>
    </row>
    <row r="60" spans="1:36" ht="17.25" customHeight="1" x14ac:dyDescent="0.2">
      <c r="A60" s="54">
        <v>1388</v>
      </c>
      <c r="B60" s="55" t="s">
        <v>59</v>
      </c>
      <c r="C60" s="99"/>
      <c r="D60" s="84">
        <v>29.6</v>
      </c>
      <c r="E60" s="84">
        <v>0</v>
      </c>
      <c r="F60" s="84">
        <v>0</v>
      </c>
      <c r="G60" s="84">
        <v>0</v>
      </c>
      <c r="H60" s="84">
        <v>4.5999999999999996</v>
      </c>
      <c r="I60" s="84">
        <v>0.2</v>
      </c>
      <c r="J60" s="85">
        <v>3.4</v>
      </c>
      <c r="K60" s="85">
        <v>3</v>
      </c>
      <c r="L60" s="85">
        <v>0</v>
      </c>
      <c r="M60" s="85">
        <v>0</v>
      </c>
      <c r="N60" s="85">
        <v>0</v>
      </c>
      <c r="O60" s="85">
        <v>19.2</v>
      </c>
      <c r="P60" s="85">
        <v>0.8</v>
      </c>
      <c r="Q60" s="85">
        <v>0</v>
      </c>
      <c r="R60" s="84">
        <v>0</v>
      </c>
      <c r="S60" s="84">
        <v>1.2</v>
      </c>
      <c r="T60" s="84">
        <v>6.8</v>
      </c>
      <c r="U60" s="84">
        <v>0.2</v>
      </c>
      <c r="V60" s="84">
        <v>0.8</v>
      </c>
      <c r="W60" s="84">
        <v>0</v>
      </c>
      <c r="X60" s="84">
        <v>21.6</v>
      </c>
      <c r="Y60" s="84">
        <v>11.4</v>
      </c>
      <c r="Z60" s="84">
        <v>2</v>
      </c>
      <c r="AA60" s="84">
        <v>2.4</v>
      </c>
      <c r="AB60" s="84">
        <v>0.2</v>
      </c>
      <c r="AC60" s="84">
        <v>14.8</v>
      </c>
      <c r="AD60" s="84">
        <v>0.2</v>
      </c>
      <c r="AE60" s="84">
        <v>13.8</v>
      </c>
      <c r="AF60" s="84">
        <v>18.600000000000001</v>
      </c>
      <c r="AG60" s="84">
        <v>20.2</v>
      </c>
      <c r="AH60" s="84">
        <v>0.4</v>
      </c>
      <c r="AI60" s="87">
        <f t="shared" si="2"/>
        <v>175.4</v>
      </c>
      <c r="AJ60" s="88"/>
    </row>
    <row r="61" spans="1:36" ht="17.25" customHeight="1" x14ac:dyDescent="0.2">
      <c r="A61" s="54">
        <v>1389</v>
      </c>
      <c r="B61" s="55" t="s">
        <v>60</v>
      </c>
      <c r="C61" s="99"/>
      <c r="D61" s="84">
        <v>29.5</v>
      </c>
      <c r="E61" s="84">
        <v>0.1</v>
      </c>
      <c r="F61" s="84">
        <v>0</v>
      </c>
      <c r="G61" s="84">
        <v>0</v>
      </c>
      <c r="H61" s="84">
        <v>9.1999999999999993</v>
      </c>
      <c r="I61" s="84">
        <v>0.1</v>
      </c>
      <c r="J61" s="85">
        <v>2.6</v>
      </c>
      <c r="K61" s="85">
        <v>1</v>
      </c>
      <c r="L61" s="85">
        <v>0.1</v>
      </c>
      <c r="M61" s="85">
        <v>0</v>
      </c>
      <c r="N61" s="85">
        <v>0</v>
      </c>
      <c r="O61" s="85">
        <v>19</v>
      </c>
      <c r="P61" s="85">
        <v>1.3</v>
      </c>
      <c r="Q61" s="85">
        <v>0</v>
      </c>
      <c r="R61" s="84">
        <v>0</v>
      </c>
      <c r="S61" s="102">
        <v>0.8</v>
      </c>
      <c r="T61" s="151" t="s">
        <v>50</v>
      </c>
      <c r="U61" s="149"/>
      <c r="V61" s="84">
        <v>1.4</v>
      </c>
      <c r="W61" s="84">
        <v>0</v>
      </c>
      <c r="X61" s="84">
        <v>20.399999999999999</v>
      </c>
      <c r="Y61" s="84">
        <v>10.4</v>
      </c>
      <c r="Z61" s="84">
        <v>1.9</v>
      </c>
      <c r="AA61" s="84">
        <v>2.1</v>
      </c>
      <c r="AB61" s="84">
        <v>0.4</v>
      </c>
      <c r="AC61" s="84">
        <v>14.4</v>
      </c>
      <c r="AD61" s="84">
        <v>0.3</v>
      </c>
      <c r="AE61" s="84">
        <v>13.6</v>
      </c>
      <c r="AF61" s="84">
        <v>17.8</v>
      </c>
      <c r="AG61" s="84">
        <v>19.8</v>
      </c>
      <c r="AH61" s="84">
        <v>0.4</v>
      </c>
      <c r="AI61" s="87">
        <f t="shared" si="2"/>
        <v>166.60000000000005</v>
      </c>
      <c r="AJ61" s="88"/>
    </row>
    <row r="62" spans="1:36" ht="17.25" customHeight="1" x14ac:dyDescent="0.2">
      <c r="A62" s="54">
        <v>1401</v>
      </c>
      <c r="B62" s="55" t="s">
        <v>61</v>
      </c>
      <c r="C62" s="99"/>
      <c r="D62" s="84">
        <v>20.7</v>
      </c>
      <c r="E62" s="84">
        <v>0.1</v>
      </c>
      <c r="F62" s="84">
        <v>0</v>
      </c>
      <c r="G62" s="84">
        <v>0</v>
      </c>
      <c r="H62" s="84">
        <v>2</v>
      </c>
      <c r="I62" s="84">
        <v>0</v>
      </c>
      <c r="J62" s="85">
        <v>1.5</v>
      </c>
      <c r="K62" s="85">
        <v>0.3</v>
      </c>
      <c r="L62" s="85">
        <v>0</v>
      </c>
      <c r="M62" s="85">
        <v>0</v>
      </c>
      <c r="N62" s="85">
        <v>0</v>
      </c>
      <c r="O62" s="85">
        <v>10.3</v>
      </c>
      <c r="P62" s="156" t="s">
        <v>102</v>
      </c>
      <c r="Q62" s="152"/>
      <c r="R62" s="148"/>
      <c r="S62" s="102">
        <v>0.6</v>
      </c>
      <c r="T62" s="154" t="s">
        <v>102</v>
      </c>
      <c r="U62" s="152"/>
      <c r="V62" s="152"/>
      <c r="W62" s="148"/>
      <c r="X62" s="84">
        <v>21.6</v>
      </c>
      <c r="Y62" s="84">
        <v>16.899999999999999</v>
      </c>
      <c r="Z62" s="84">
        <v>11</v>
      </c>
      <c r="AA62" s="84">
        <v>4.4000000000000004</v>
      </c>
      <c r="AB62" s="84">
        <v>5.4</v>
      </c>
      <c r="AC62" s="156" t="s">
        <v>102</v>
      </c>
      <c r="AD62" s="155"/>
      <c r="AE62" s="84">
        <v>54.4</v>
      </c>
      <c r="AF62" s="84">
        <v>20.9</v>
      </c>
      <c r="AG62" s="84">
        <v>17.3</v>
      </c>
      <c r="AH62" s="84">
        <v>0.5</v>
      </c>
      <c r="AI62" s="87">
        <f t="shared" si="2"/>
        <v>187.90000000000003</v>
      </c>
      <c r="AJ62" s="88"/>
    </row>
    <row r="63" spans="1:36" ht="17.25" customHeight="1" x14ac:dyDescent="0.2">
      <c r="A63" s="54">
        <v>1415</v>
      </c>
      <c r="B63" s="55" t="s">
        <v>62</v>
      </c>
      <c r="C63" s="99"/>
      <c r="D63" s="84">
        <v>12.6</v>
      </c>
      <c r="E63" s="84">
        <v>0.4</v>
      </c>
      <c r="F63" s="84">
        <v>0</v>
      </c>
      <c r="G63" s="84">
        <v>0</v>
      </c>
      <c r="H63" s="90">
        <v>0</v>
      </c>
      <c r="I63" s="84">
        <v>0</v>
      </c>
      <c r="J63" s="85">
        <v>0</v>
      </c>
      <c r="K63" s="85">
        <v>0</v>
      </c>
      <c r="L63" s="85">
        <v>0</v>
      </c>
      <c r="M63" s="85">
        <v>0</v>
      </c>
      <c r="N63" s="85">
        <v>0</v>
      </c>
      <c r="O63" s="85">
        <v>12.4</v>
      </c>
      <c r="P63" s="90">
        <v>17.399999999999999</v>
      </c>
      <c r="Q63" s="85">
        <v>0.2</v>
      </c>
      <c r="R63" s="84">
        <v>0</v>
      </c>
      <c r="S63" s="84">
        <v>1.6</v>
      </c>
      <c r="T63" s="84">
        <v>11.6</v>
      </c>
      <c r="U63" s="84">
        <v>0</v>
      </c>
      <c r="V63" s="85">
        <v>0</v>
      </c>
      <c r="W63" s="84">
        <v>0</v>
      </c>
      <c r="X63" s="85">
        <v>8.4</v>
      </c>
      <c r="Y63" s="84">
        <v>0.6</v>
      </c>
      <c r="Z63" s="84">
        <v>3.2</v>
      </c>
      <c r="AA63" s="84">
        <v>11.2</v>
      </c>
      <c r="AB63" s="84">
        <v>4.4000000000000004</v>
      </c>
      <c r="AC63" s="109">
        <v>0.6</v>
      </c>
      <c r="AD63" s="84">
        <v>0</v>
      </c>
      <c r="AE63" s="84">
        <v>4.4000000000000004</v>
      </c>
      <c r="AF63" s="84">
        <v>4.5999999999999996</v>
      </c>
      <c r="AG63" s="84">
        <v>4.8</v>
      </c>
      <c r="AH63" s="84">
        <v>0</v>
      </c>
      <c r="AI63" s="87">
        <f t="shared" si="2"/>
        <v>98.4</v>
      </c>
      <c r="AJ63" s="88"/>
    </row>
    <row r="64" spans="1:36" ht="17.25" customHeight="1" x14ac:dyDescent="0.2">
      <c r="A64" s="103">
        <v>1425</v>
      </c>
      <c r="B64" s="55" t="s">
        <v>63</v>
      </c>
      <c r="C64" s="99"/>
      <c r="D64" s="84">
        <v>22.2</v>
      </c>
      <c r="E64" s="84">
        <v>0</v>
      </c>
      <c r="F64" s="84">
        <v>0.2</v>
      </c>
      <c r="G64" s="84">
        <v>0</v>
      </c>
      <c r="H64" s="84">
        <v>0</v>
      </c>
      <c r="I64" s="84">
        <v>0</v>
      </c>
      <c r="J64" s="85">
        <v>0</v>
      </c>
      <c r="K64" s="85">
        <v>0</v>
      </c>
      <c r="L64" s="85">
        <v>0.2</v>
      </c>
      <c r="M64" s="85">
        <v>0</v>
      </c>
      <c r="N64" s="85">
        <v>0</v>
      </c>
      <c r="O64" s="85">
        <v>5.2</v>
      </c>
      <c r="P64" s="85">
        <v>7.6</v>
      </c>
      <c r="Q64" s="85">
        <v>0</v>
      </c>
      <c r="R64" s="84">
        <v>0</v>
      </c>
      <c r="S64" s="84">
        <v>4.8</v>
      </c>
      <c r="T64" s="84">
        <v>15</v>
      </c>
      <c r="U64" s="84">
        <v>0</v>
      </c>
      <c r="V64" s="84">
        <v>0.8</v>
      </c>
      <c r="W64" s="84"/>
      <c r="X64" s="84">
        <v>14.4</v>
      </c>
      <c r="Y64" s="84">
        <v>3.4</v>
      </c>
      <c r="Z64" s="84">
        <v>5.8</v>
      </c>
      <c r="AA64" s="84">
        <v>5.6</v>
      </c>
      <c r="AB64" s="84">
        <v>5.8</v>
      </c>
      <c r="AC64" s="109">
        <v>1</v>
      </c>
      <c r="AD64" s="84">
        <v>0</v>
      </c>
      <c r="AE64" s="84">
        <v>12.8</v>
      </c>
      <c r="AF64" s="84">
        <v>10.6</v>
      </c>
      <c r="AG64" s="84">
        <v>7.4</v>
      </c>
      <c r="AH64" s="84">
        <v>0</v>
      </c>
      <c r="AI64" s="87">
        <f t="shared" si="2"/>
        <v>122.79999999999998</v>
      </c>
      <c r="AJ64" s="88"/>
    </row>
    <row r="65" spans="1:36" ht="17.25" customHeight="1" x14ac:dyDescent="0.2">
      <c r="A65" s="54">
        <v>1466</v>
      </c>
      <c r="B65" s="55" t="s">
        <v>64</v>
      </c>
      <c r="C65" s="99"/>
      <c r="D65" s="84">
        <v>23.1</v>
      </c>
      <c r="E65" s="84">
        <v>0</v>
      </c>
      <c r="F65" s="84">
        <v>0</v>
      </c>
      <c r="G65" s="84">
        <v>0</v>
      </c>
      <c r="H65" s="84">
        <v>18.2</v>
      </c>
      <c r="I65" s="84">
        <v>0.1</v>
      </c>
      <c r="J65" s="85">
        <v>0.7</v>
      </c>
      <c r="K65" s="85">
        <v>0.1</v>
      </c>
      <c r="L65" s="85">
        <v>0</v>
      </c>
      <c r="M65" s="85">
        <v>0</v>
      </c>
      <c r="N65" s="85">
        <v>0</v>
      </c>
      <c r="O65" s="85">
        <v>12.4</v>
      </c>
      <c r="P65" s="85">
        <v>6.7</v>
      </c>
      <c r="Q65" s="85">
        <v>0</v>
      </c>
      <c r="R65" s="84">
        <v>0</v>
      </c>
      <c r="S65" s="84">
        <v>0.5</v>
      </c>
      <c r="T65" s="84">
        <v>2.5</v>
      </c>
      <c r="U65" s="84">
        <v>10.9</v>
      </c>
      <c r="V65" s="84">
        <v>0.7</v>
      </c>
      <c r="W65" s="84">
        <v>4.5999999999999996</v>
      </c>
      <c r="X65" s="84">
        <v>20.2</v>
      </c>
      <c r="Y65" s="84">
        <v>6.2</v>
      </c>
      <c r="Z65" s="84">
        <v>6.3</v>
      </c>
      <c r="AA65" s="84">
        <v>1.8</v>
      </c>
      <c r="AB65" s="84">
        <v>4.8</v>
      </c>
      <c r="AC65" s="84">
        <v>9.4</v>
      </c>
      <c r="AD65" s="84">
        <v>0.2</v>
      </c>
      <c r="AE65" s="84">
        <v>53.3</v>
      </c>
      <c r="AF65" s="84">
        <v>27.3</v>
      </c>
      <c r="AG65" s="84">
        <v>19.899999999999999</v>
      </c>
      <c r="AH65" s="84">
        <v>0.1</v>
      </c>
      <c r="AI65" s="87">
        <f t="shared" si="2"/>
        <v>230</v>
      </c>
      <c r="AJ65" s="88"/>
    </row>
    <row r="66" spans="1:36" ht="17.25" customHeight="1" x14ac:dyDescent="0.2">
      <c r="A66" s="54">
        <v>1469</v>
      </c>
      <c r="B66" s="55" t="s">
        <v>65</v>
      </c>
      <c r="C66" s="99"/>
      <c r="D66" s="84">
        <v>19</v>
      </c>
      <c r="E66" s="84">
        <v>0</v>
      </c>
      <c r="F66" s="84">
        <v>0.1</v>
      </c>
      <c r="G66" s="84">
        <v>0.1</v>
      </c>
      <c r="H66" s="84">
        <v>5.0999999999999996</v>
      </c>
      <c r="I66" s="84">
        <v>0</v>
      </c>
      <c r="J66" s="85">
        <v>1.5</v>
      </c>
      <c r="K66" s="85">
        <v>0</v>
      </c>
      <c r="L66" s="85">
        <v>0.1</v>
      </c>
      <c r="M66" s="85">
        <v>0</v>
      </c>
      <c r="N66" s="85">
        <v>0.1</v>
      </c>
      <c r="O66" s="85">
        <v>13</v>
      </c>
      <c r="P66" s="85">
        <v>4.4000000000000004</v>
      </c>
      <c r="Q66" s="85">
        <v>0</v>
      </c>
      <c r="R66" s="84">
        <v>0</v>
      </c>
      <c r="S66" s="84">
        <v>0.5</v>
      </c>
      <c r="T66" s="84">
        <v>5.2</v>
      </c>
      <c r="U66" s="84">
        <v>0</v>
      </c>
      <c r="V66" s="84">
        <v>6.3</v>
      </c>
      <c r="W66" s="84">
        <v>0</v>
      </c>
      <c r="X66" s="84">
        <v>21</v>
      </c>
      <c r="Y66" s="84">
        <v>5.8</v>
      </c>
      <c r="Z66" s="84">
        <v>2.7</v>
      </c>
      <c r="AA66" s="84">
        <v>0.6</v>
      </c>
      <c r="AB66" s="84">
        <v>0.3</v>
      </c>
      <c r="AC66" s="84">
        <v>7.8</v>
      </c>
      <c r="AD66" s="84">
        <v>1.4</v>
      </c>
      <c r="AE66" s="84">
        <v>20.6</v>
      </c>
      <c r="AF66" s="150" t="s">
        <v>50</v>
      </c>
      <c r="AG66" s="147"/>
      <c r="AH66" s="149"/>
      <c r="AI66" s="87">
        <f t="shared" si="2"/>
        <v>115.6</v>
      </c>
      <c r="AJ66" s="88"/>
    </row>
    <row r="67" spans="1:36" ht="17.25" customHeight="1" x14ac:dyDescent="0.2">
      <c r="A67" s="54">
        <v>1505</v>
      </c>
      <c r="B67" s="55" t="s">
        <v>66</v>
      </c>
      <c r="C67" s="99"/>
      <c r="D67" s="84">
        <v>31.6</v>
      </c>
      <c r="E67" s="84">
        <v>0</v>
      </c>
      <c r="F67" s="84">
        <v>0</v>
      </c>
      <c r="G67" s="84">
        <v>0</v>
      </c>
      <c r="H67" s="84">
        <v>19.100000000000001</v>
      </c>
      <c r="I67" s="84">
        <v>0</v>
      </c>
      <c r="J67" s="85">
        <v>2.4</v>
      </c>
      <c r="K67" s="85">
        <v>0.3</v>
      </c>
      <c r="L67" s="85">
        <v>0</v>
      </c>
      <c r="M67" s="85">
        <v>0</v>
      </c>
      <c r="N67" s="85">
        <v>0</v>
      </c>
      <c r="O67" s="85">
        <v>15.6</v>
      </c>
      <c r="P67" s="90">
        <v>0</v>
      </c>
      <c r="Q67" s="85">
        <v>0</v>
      </c>
      <c r="R67" s="84">
        <v>0</v>
      </c>
      <c r="S67" s="84">
        <v>0.6</v>
      </c>
      <c r="T67" s="84">
        <v>8.4</v>
      </c>
      <c r="U67" s="84">
        <v>0</v>
      </c>
      <c r="V67" s="84">
        <v>0.6</v>
      </c>
      <c r="W67" s="84">
        <v>0.7</v>
      </c>
      <c r="X67" s="84">
        <v>18.100000000000001</v>
      </c>
      <c r="Y67" s="84">
        <v>13.3</v>
      </c>
      <c r="Z67" s="150" t="s">
        <v>50</v>
      </c>
      <c r="AA67" s="151"/>
      <c r="AB67" s="151"/>
      <c r="AC67" s="151"/>
      <c r="AD67" s="152"/>
      <c r="AE67" s="152"/>
      <c r="AF67" s="152"/>
      <c r="AG67" s="152"/>
      <c r="AH67" s="148"/>
      <c r="AI67" s="87">
        <f t="shared" si="2"/>
        <v>110.7</v>
      </c>
      <c r="AJ67" s="88"/>
    </row>
    <row r="68" spans="1:36" ht="17.25" customHeight="1" x14ac:dyDescent="0.2">
      <c r="A68" s="54">
        <v>1559</v>
      </c>
      <c r="B68" s="55" t="s">
        <v>67</v>
      </c>
      <c r="C68" s="99"/>
      <c r="D68" s="84">
        <v>19</v>
      </c>
      <c r="E68" s="84">
        <v>0</v>
      </c>
      <c r="F68" s="84">
        <v>0</v>
      </c>
      <c r="G68" s="84">
        <v>0</v>
      </c>
      <c r="H68" s="84">
        <v>7.4</v>
      </c>
      <c r="I68" s="84">
        <v>0</v>
      </c>
      <c r="J68" s="85">
        <v>0.1</v>
      </c>
      <c r="K68" s="85">
        <v>0</v>
      </c>
      <c r="L68" s="85">
        <v>0</v>
      </c>
      <c r="M68" s="85">
        <v>0</v>
      </c>
      <c r="N68" s="85">
        <v>0.2</v>
      </c>
      <c r="O68" s="85">
        <v>5</v>
      </c>
      <c r="P68" s="85">
        <v>11.7</v>
      </c>
      <c r="Q68" s="85">
        <v>0</v>
      </c>
      <c r="R68" s="84">
        <v>0</v>
      </c>
      <c r="S68" s="84">
        <v>0.3</v>
      </c>
      <c r="T68" s="84">
        <v>10</v>
      </c>
      <c r="U68" s="84">
        <v>0</v>
      </c>
      <c r="V68" s="84">
        <v>0</v>
      </c>
      <c r="W68" s="84">
        <v>0</v>
      </c>
      <c r="X68" s="84">
        <v>20.3</v>
      </c>
      <c r="Y68" s="84">
        <v>1.9</v>
      </c>
      <c r="Z68" s="84">
        <v>3.9</v>
      </c>
      <c r="AA68" s="84">
        <v>3</v>
      </c>
      <c r="AB68" s="84">
        <v>4.5</v>
      </c>
      <c r="AC68" s="84">
        <v>0.6</v>
      </c>
      <c r="AD68" s="84">
        <v>0</v>
      </c>
      <c r="AE68" s="84">
        <v>12.5</v>
      </c>
      <c r="AF68" s="84">
        <v>7.4</v>
      </c>
      <c r="AG68" s="84">
        <v>6.8</v>
      </c>
      <c r="AH68" s="84">
        <v>0</v>
      </c>
      <c r="AI68" s="87">
        <f t="shared" si="2"/>
        <v>114.60000000000001</v>
      </c>
      <c r="AJ68" s="88"/>
    </row>
    <row r="69" spans="1:36" ht="17.25" customHeight="1" x14ac:dyDescent="0.2">
      <c r="A69" s="54">
        <v>1572</v>
      </c>
      <c r="B69" s="55" t="s">
        <v>33</v>
      </c>
      <c r="C69" s="99"/>
      <c r="D69" s="90">
        <v>20.8</v>
      </c>
      <c r="E69" s="90">
        <v>0.1</v>
      </c>
      <c r="F69" s="90">
        <v>0</v>
      </c>
      <c r="G69" s="90">
        <v>0</v>
      </c>
      <c r="H69" s="90">
        <v>7.1</v>
      </c>
      <c r="I69" s="90">
        <v>0</v>
      </c>
      <c r="J69" s="90">
        <v>0.9</v>
      </c>
      <c r="K69" s="85">
        <v>0</v>
      </c>
      <c r="L69" s="85">
        <v>0</v>
      </c>
      <c r="M69" s="85">
        <v>0</v>
      </c>
      <c r="N69" s="85">
        <v>0</v>
      </c>
      <c r="O69" s="85">
        <v>9.1999999999999993</v>
      </c>
      <c r="P69" s="85">
        <v>1.6</v>
      </c>
      <c r="Q69" s="85">
        <v>0</v>
      </c>
      <c r="R69" s="84">
        <v>0</v>
      </c>
      <c r="S69" s="84">
        <v>0.1</v>
      </c>
      <c r="T69" s="84">
        <v>8.6</v>
      </c>
      <c r="U69" s="84">
        <v>0</v>
      </c>
      <c r="V69" s="84">
        <v>2.7</v>
      </c>
      <c r="W69" s="84">
        <v>0</v>
      </c>
      <c r="X69" s="84">
        <v>18.2</v>
      </c>
      <c r="Y69" s="84">
        <v>9.5</v>
      </c>
      <c r="Z69" s="84">
        <v>4.5</v>
      </c>
      <c r="AA69" s="84">
        <v>0.9</v>
      </c>
      <c r="AB69" s="84">
        <v>0</v>
      </c>
      <c r="AC69" s="84">
        <v>5.2</v>
      </c>
      <c r="AD69" s="84">
        <v>0</v>
      </c>
      <c r="AE69" s="84">
        <v>20.8</v>
      </c>
      <c r="AF69" s="84">
        <v>10.199999999999999</v>
      </c>
      <c r="AG69" s="84">
        <v>21</v>
      </c>
      <c r="AH69" s="84">
        <v>0</v>
      </c>
      <c r="AI69" s="87">
        <f t="shared" si="2"/>
        <v>141.4</v>
      </c>
      <c r="AJ69" s="88"/>
    </row>
    <row r="70" spans="1:36" ht="17.25" customHeight="1" x14ac:dyDescent="0.2">
      <c r="A70" s="54">
        <v>1592</v>
      </c>
      <c r="B70" s="55" t="s">
        <v>68</v>
      </c>
      <c r="C70" s="99"/>
      <c r="D70" s="84">
        <v>20</v>
      </c>
      <c r="E70" s="84">
        <v>0</v>
      </c>
      <c r="F70" s="90">
        <v>0</v>
      </c>
      <c r="G70" s="90">
        <v>0</v>
      </c>
      <c r="H70" s="84">
        <v>19</v>
      </c>
      <c r="I70" s="84">
        <v>0</v>
      </c>
      <c r="J70" s="85">
        <v>0.4</v>
      </c>
      <c r="K70" s="85">
        <v>0</v>
      </c>
      <c r="L70" s="85">
        <v>0</v>
      </c>
      <c r="M70" s="85">
        <v>0</v>
      </c>
      <c r="N70" s="85">
        <v>0.2</v>
      </c>
      <c r="O70" s="85">
        <v>7.2</v>
      </c>
      <c r="P70" s="85">
        <v>3.2</v>
      </c>
      <c r="Q70" s="85">
        <v>0.2</v>
      </c>
      <c r="R70" s="84">
        <v>0.2</v>
      </c>
      <c r="S70" s="84">
        <v>0</v>
      </c>
      <c r="T70" s="84">
        <v>12</v>
      </c>
      <c r="U70" s="84">
        <v>0</v>
      </c>
      <c r="V70" s="85">
        <v>2.2000000000000002</v>
      </c>
      <c r="W70" s="84">
        <v>0</v>
      </c>
      <c r="X70" s="84">
        <v>20</v>
      </c>
      <c r="Y70" s="84">
        <v>14</v>
      </c>
      <c r="Z70" s="84">
        <v>4.5999999999999996</v>
      </c>
      <c r="AA70" s="84">
        <v>0.2</v>
      </c>
      <c r="AB70" s="102">
        <v>1</v>
      </c>
      <c r="AC70" s="109">
        <v>4.5999999999999996</v>
      </c>
      <c r="AD70" s="84">
        <v>0</v>
      </c>
      <c r="AE70" s="84">
        <v>20.399999999999999</v>
      </c>
      <c r="AF70" s="84">
        <v>13.8</v>
      </c>
      <c r="AG70" s="84">
        <v>21.4</v>
      </c>
      <c r="AH70" s="84">
        <v>0.2</v>
      </c>
      <c r="AI70" s="87">
        <f t="shared" si="2"/>
        <v>164.8</v>
      </c>
      <c r="AJ70" s="88"/>
    </row>
    <row r="71" spans="1:36" ht="17.25" customHeight="1" x14ac:dyDescent="0.2">
      <c r="A71" s="54">
        <v>1597</v>
      </c>
      <c r="B71" s="55" t="s">
        <v>69</v>
      </c>
      <c r="C71" s="99"/>
      <c r="D71" s="90">
        <v>21</v>
      </c>
      <c r="E71" s="84">
        <v>0</v>
      </c>
      <c r="F71" s="84">
        <v>0</v>
      </c>
      <c r="G71" s="84">
        <v>0</v>
      </c>
      <c r="H71" s="90">
        <v>5.4</v>
      </c>
      <c r="I71" s="84">
        <v>0</v>
      </c>
      <c r="J71" s="85">
        <v>0</v>
      </c>
      <c r="K71" s="85">
        <v>0</v>
      </c>
      <c r="L71" s="85">
        <v>0</v>
      </c>
      <c r="M71" s="85">
        <v>0</v>
      </c>
      <c r="N71" s="85">
        <v>0</v>
      </c>
      <c r="O71" s="85">
        <v>6</v>
      </c>
      <c r="P71" s="85">
        <v>9.8000000000000007</v>
      </c>
      <c r="Q71" s="85">
        <v>0</v>
      </c>
      <c r="R71" s="84">
        <v>0</v>
      </c>
      <c r="S71" s="84">
        <v>0.2</v>
      </c>
      <c r="T71" s="84">
        <v>9.1999999999999993</v>
      </c>
      <c r="U71" s="84">
        <v>0</v>
      </c>
      <c r="V71" s="84">
        <v>0</v>
      </c>
      <c r="W71" s="84">
        <v>0</v>
      </c>
      <c r="X71" s="84">
        <v>22</v>
      </c>
      <c r="Y71" s="84">
        <v>3.8</v>
      </c>
      <c r="Z71" s="84">
        <v>1</v>
      </c>
      <c r="AA71" s="84">
        <v>2</v>
      </c>
      <c r="AB71" s="84">
        <v>2.8</v>
      </c>
      <c r="AC71" s="109">
        <v>0.6</v>
      </c>
      <c r="AD71" s="84">
        <v>0</v>
      </c>
      <c r="AE71" s="84">
        <v>12.2</v>
      </c>
      <c r="AF71" s="84">
        <v>5</v>
      </c>
      <c r="AG71" s="84">
        <v>6</v>
      </c>
      <c r="AH71" s="84">
        <v>0</v>
      </c>
      <c r="AI71" s="87">
        <f t="shared" si="2"/>
        <v>107</v>
      </c>
      <c r="AJ71" s="88"/>
    </row>
    <row r="72" spans="1:36" ht="17.25" customHeight="1" x14ac:dyDescent="0.2">
      <c r="A72" s="54">
        <v>1630</v>
      </c>
      <c r="B72" s="55" t="s">
        <v>70</v>
      </c>
      <c r="C72" s="99"/>
      <c r="D72" s="84">
        <v>19</v>
      </c>
      <c r="E72" s="84">
        <v>0</v>
      </c>
      <c r="F72" s="84">
        <v>0</v>
      </c>
      <c r="G72" s="84">
        <v>0</v>
      </c>
      <c r="H72" s="84">
        <v>23.8</v>
      </c>
      <c r="I72" s="84">
        <v>0</v>
      </c>
      <c r="J72" s="85">
        <v>1.3</v>
      </c>
      <c r="K72" s="85">
        <v>0.1</v>
      </c>
      <c r="L72" s="85">
        <v>0</v>
      </c>
      <c r="M72" s="85">
        <v>0</v>
      </c>
      <c r="N72" s="85">
        <v>0.1</v>
      </c>
      <c r="O72" s="85">
        <v>12.4</v>
      </c>
      <c r="P72" s="85">
        <v>0.2</v>
      </c>
      <c r="Q72" s="85">
        <v>0</v>
      </c>
      <c r="R72" s="84">
        <v>0.1</v>
      </c>
      <c r="S72" s="84">
        <v>0.6</v>
      </c>
      <c r="T72" s="84">
        <v>7</v>
      </c>
      <c r="U72" s="84">
        <v>0</v>
      </c>
      <c r="V72" s="84">
        <v>0.8</v>
      </c>
      <c r="W72" s="84">
        <v>0.2</v>
      </c>
      <c r="X72" s="84">
        <v>15.9</v>
      </c>
      <c r="Y72" s="84">
        <v>17.7</v>
      </c>
      <c r="Z72" s="84">
        <v>16.3</v>
      </c>
      <c r="AA72" s="84">
        <v>3.4</v>
      </c>
      <c r="AB72" s="84">
        <v>0.1</v>
      </c>
      <c r="AC72" s="84">
        <v>1.9</v>
      </c>
      <c r="AD72" s="84">
        <v>0.4</v>
      </c>
      <c r="AE72" s="84">
        <v>24.8</v>
      </c>
      <c r="AF72" s="84">
        <v>16.3</v>
      </c>
      <c r="AG72" s="84">
        <v>28</v>
      </c>
      <c r="AH72" s="84">
        <v>0.1</v>
      </c>
      <c r="AI72" s="87">
        <f t="shared" si="2"/>
        <v>190.50000000000003</v>
      </c>
      <c r="AJ72" s="88"/>
    </row>
    <row r="73" spans="1:36" ht="17.25" customHeight="1" x14ac:dyDescent="0.2">
      <c r="A73" s="54">
        <v>1632</v>
      </c>
      <c r="B73" s="55" t="s">
        <v>71</v>
      </c>
      <c r="C73" s="99"/>
      <c r="D73" s="84">
        <v>21.6</v>
      </c>
      <c r="E73" s="84">
        <v>0</v>
      </c>
      <c r="F73" s="84">
        <v>0</v>
      </c>
      <c r="G73" s="84">
        <v>0</v>
      </c>
      <c r="H73" s="84">
        <v>3.4</v>
      </c>
      <c r="I73" s="84">
        <v>0</v>
      </c>
      <c r="J73" s="85">
        <v>0.1</v>
      </c>
      <c r="K73" s="85">
        <v>0</v>
      </c>
      <c r="L73" s="85">
        <v>0</v>
      </c>
      <c r="M73" s="85">
        <v>0</v>
      </c>
      <c r="N73" s="85">
        <v>0.1</v>
      </c>
      <c r="O73" s="85">
        <v>4.3</v>
      </c>
      <c r="P73" s="85">
        <v>8.1</v>
      </c>
      <c r="Q73" s="85">
        <v>0</v>
      </c>
      <c r="R73" s="84">
        <v>0</v>
      </c>
      <c r="S73" s="84">
        <v>0</v>
      </c>
      <c r="T73" s="84">
        <v>11.4</v>
      </c>
      <c r="U73" s="84">
        <v>0</v>
      </c>
      <c r="V73" s="84">
        <v>0</v>
      </c>
      <c r="W73" s="84">
        <v>0</v>
      </c>
      <c r="X73" s="84">
        <v>17.7</v>
      </c>
      <c r="Y73" s="84">
        <v>8.1</v>
      </c>
      <c r="Z73" s="84">
        <v>3.6</v>
      </c>
      <c r="AA73" s="84">
        <v>0.1</v>
      </c>
      <c r="AB73" s="84">
        <v>1.6</v>
      </c>
      <c r="AC73" s="84">
        <v>0.9</v>
      </c>
      <c r="AD73" s="84">
        <v>0</v>
      </c>
      <c r="AE73" s="84">
        <v>11.4</v>
      </c>
      <c r="AF73" s="84">
        <v>6.8</v>
      </c>
      <c r="AG73" s="84">
        <v>8.5</v>
      </c>
      <c r="AH73" s="84">
        <v>0</v>
      </c>
      <c r="AI73" s="87">
        <f t="shared" si="2"/>
        <v>107.69999999999999</v>
      </c>
      <c r="AJ73" s="88"/>
    </row>
    <row r="74" spans="1:36" ht="17.25" customHeight="1" x14ac:dyDescent="0.2">
      <c r="A74" s="54">
        <v>1634</v>
      </c>
      <c r="B74" s="55" t="s">
        <v>103</v>
      </c>
      <c r="C74" s="99"/>
      <c r="D74" s="84">
        <v>9.6</v>
      </c>
      <c r="E74" s="84">
        <v>0</v>
      </c>
      <c r="F74" s="84">
        <v>0</v>
      </c>
      <c r="G74" s="84">
        <v>0</v>
      </c>
      <c r="H74" s="84">
        <v>16.600000000000001</v>
      </c>
      <c r="I74" s="84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7.6</v>
      </c>
      <c r="P74" s="85">
        <v>2</v>
      </c>
      <c r="Q74" s="85">
        <v>0</v>
      </c>
      <c r="R74" s="84">
        <v>0</v>
      </c>
      <c r="S74" s="84">
        <v>0.2</v>
      </c>
      <c r="T74" s="84">
        <v>10.6</v>
      </c>
      <c r="U74" s="84">
        <v>0.2</v>
      </c>
      <c r="V74" s="84">
        <v>0.6</v>
      </c>
      <c r="W74" s="84">
        <v>0</v>
      </c>
      <c r="X74" s="84">
        <v>14.6</v>
      </c>
      <c r="Y74" s="84">
        <v>9.4</v>
      </c>
      <c r="Z74" s="84">
        <v>10.199999999999999</v>
      </c>
      <c r="AA74" s="84">
        <v>0.6</v>
      </c>
      <c r="AB74" s="84">
        <v>0</v>
      </c>
      <c r="AC74" s="110">
        <v>1.8</v>
      </c>
      <c r="AD74" s="84">
        <v>0</v>
      </c>
      <c r="AE74" s="84">
        <v>21.8</v>
      </c>
      <c r="AF74" s="84">
        <v>8.4</v>
      </c>
      <c r="AG74" s="84">
        <v>13.4</v>
      </c>
      <c r="AH74" s="84">
        <v>0</v>
      </c>
      <c r="AI74" s="87">
        <f t="shared" si="2"/>
        <v>127.60000000000002</v>
      </c>
      <c r="AJ74" s="88"/>
    </row>
    <row r="75" spans="1:36" ht="17.25" customHeight="1" x14ac:dyDescent="0.2">
      <c r="A75" s="54">
        <v>1640</v>
      </c>
      <c r="B75" s="55" t="s">
        <v>72</v>
      </c>
      <c r="C75" s="99"/>
      <c r="D75" s="84">
        <v>20.8</v>
      </c>
      <c r="E75" s="84">
        <v>0.6</v>
      </c>
      <c r="F75" s="84">
        <v>0.2</v>
      </c>
      <c r="G75" s="84">
        <v>0.2</v>
      </c>
      <c r="H75" s="90">
        <v>0.2</v>
      </c>
      <c r="I75" s="84">
        <v>0</v>
      </c>
      <c r="J75" s="85">
        <v>0</v>
      </c>
      <c r="K75" s="85">
        <v>0</v>
      </c>
      <c r="L75" s="85">
        <v>0</v>
      </c>
      <c r="M75" s="85">
        <v>0</v>
      </c>
      <c r="N75" s="85">
        <v>0.2</v>
      </c>
      <c r="O75" s="85">
        <v>5.8</v>
      </c>
      <c r="P75" s="85">
        <v>5.6</v>
      </c>
      <c r="Q75" s="85">
        <v>0.2</v>
      </c>
      <c r="R75" s="84">
        <v>0</v>
      </c>
      <c r="S75" s="84">
        <v>0</v>
      </c>
      <c r="T75" s="84">
        <v>7.8</v>
      </c>
      <c r="U75" s="84">
        <v>0</v>
      </c>
      <c r="V75" s="84">
        <v>0</v>
      </c>
      <c r="W75" s="84">
        <v>0.2</v>
      </c>
      <c r="X75" s="84">
        <v>22</v>
      </c>
      <c r="Y75" s="84">
        <v>3.6</v>
      </c>
      <c r="Z75" s="84">
        <v>1.8</v>
      </c>
      <c r="AA75" s="84">
        <v>5</v>
      </c>
      <c r="AB75" s="84">
        <v>5.6</v>
      </c>
      <c r="AC75" s="109">
        <v>1.2</v>
      </c>
      <c r="AD75" s="84">
        <v>0.4</v>
      </c>
      <c r="AE75" s="84">
        <v>10.8</v>
      </c>
      <c r="AF75" s="84">
        <v>5.4</v>
      </c>
      <c r="AG75" s="84">
        <v>3.6</v>
      </c>
      <c r="AH75" s="84">
        <v>0.2</v>
      </c>
      <c r="AI75" s="87">
        <f t="shared" si="2"/>
        <v>101.4</v>
      </c>
      <c r="AJ75" s="88"/>
    </row>
    <row r="76" spans="1:36" ht="17.25" customHeight="1" x14ac:dyDescent="0.2">
      <c r="A76" s="54">
        <v>1666</v>
      </c>
      <c r="B76" s="55" t="s">
        <v>73</v>
      </c>
      <c r="C76" s="99"/>
      <c r="D76" s="84">
        <v>14.7</v>
      </c>
      <c r="E76" s="84">
        <v>0.3</v>
      </c>
      <c r="F76" s="84">
        <v>0</v>
      </c>
      <c r="G76" s="84">
        <v>0.1</v>
      </c>
      <c r="H76" s="84">
        <v>0.1</v>
      </c>
      <c r="I76" s="84">
        <v>0</v>
      </c>
      <c r="J76" s="85">
        <v>0</v>
      </c>
      <c r="K76" s="85">
        <v>0</v>
      </c>
      <c r="L76" s="85">
        <v>0</v>
      </c>
      <c r="M76" s="85">
        <v>0</v>
      </c>
      <c r="N76" s="85">
        <v>0.1</v>
      </c>
      <c r="O76" s="85">
        <v>5.6</v>
      </c>
      <c r="P76" s="85">
        <v>2.2999999999999998</v>
      </c>
      <c r="Q76" s="85">
        <v>0</v>
      </c>
      <c r="R76" s="84">
        <v>0</v>
      </c>
      <c r="S76" s="84">
        <v>0.1</v>
      </c>
      <c r="T76" s="84">
        <v>6.9</v>
      </c>
      <c r="U76" s="84">
        <v>0.1</v>
      </c>
      <c r="V76" s="84">
        <v>0</v>
      </c>
      <c r="W76" s="84">
        <v>0</v>
      </c>
      <c r="X76" s="84">
        <v>25</v>
      </c>
      <c r="Y76" s="84">
        <v>7.1</v>
      </c>
      <c r="Z76" s="84">
        <v>1.6</v>
      </c>
      <c r="AA76" s="84">
        <v>26.6</v>
      </c>
      <c r="AB76" s="84">
        <v>4.8</v>
      </c>
      <c r="AC76" s="84">
        <v>1.4</v>
      </c>
      <c r="AD76" s="84">
        <v>0.1</v>
      </c>
      <c r="AE76" s="84">
        <v>12.4</v>
      </c>
      <c r="AF76" s="84">
        <v>3</v>
      </c>
      <c r="AG76" s="84">
        <v>4.2</v>
      </c>
      <c r="AH76" s="84">
        <v>0</v>
      </c>
      <c r="AI76" s="87">
        <f t="shared" si="2"/>
        <v>116.5</v>
      </c>
      <c r="AJ76" s="88"/>
    </row>
    <row r="77" spans="1:36" ht="17.25" customHeight="1" x14ac:dyDescent="0.2">
      <c r="A77" s="54">
        <v>1668</v>
      </c>
      <c r="B77" s="55" t="s">
        <v>104</v>
      </c>
      <c r="C77" s="99"/>
      <c r="D77" s="84">
        <v>15.9</v>
      </c>
      <c r="E77" s="84">
        <v>0.3</v>
      </c>
      <c r="F77" s="84">
        <v>0.1</v>
      </c>
      <c r="G77" s="84">
        <v>0.1</v>
      </c>
      <c r="H77" s="84">
        <v>0.1</v>
      </c>
      <c r="I77" s="84">
        <v>0</v>
      </c>
      <c r="J77" s="85">
        <v>0</v>
      </c>
      <c r="K77" s="85">
        <v>0</v>
      </c>
      <c r="L77" s="85">
        <v>0</v>
      </c>
      <c r="M77" s="85">
        <v>0</v>
      </c>
      <c r="N77" s="85">
        <v>0.1</v>
      </c>
      <c r="O77" s="85">
        <v>6.3</v>
      </c>
      <c r="P77" s="85">
        <v>2.8</v>
      </c>
      <c r="Q77" s="85">
        <v>0</v>
      </c>
      <c r="R77" s="84">
        <v>0</v>
      </c>
      <c r="S77" s="84">
        <v>0.1</v>
      </c>
      <c r="T77" s="84">
        <v>7.9</v>
      </c>
      <c r="U77" s="84">
        <v>0.1</v>
      </c>
      <c r="V77" s="84">
        <v>0</v>
      </c>
      <c r="W77" s="84">
        <v>0</v>
      </c>
      <c r="X77" s="84">
        <v>24.7</v>
      </c>
      <c r="Y77" s="84">
        <v>8.3000000000000007</v>
      </c>
      <c r="Z77" s="84">
        <v>1.8</v>
      </c>
      <c r="AA77" s="84">
        <v>25.7</v>
      </c>
      <c r="AB77" s="84">
        <v>5.0999999999999996</v>
      </c>
      <c r="AC77" s="84">
        <v>1.6</v>
      </c>
      <c r="AD77" s="84">
        <v>0.1</v>
      </c>
      <c r="AE77" s="84">
        <v>10.9</v>
      </c>
      <c r="AF77" s="84">
        <v>2.9</v>
      </c>
      <c r="AG77" s="84">
        <v>3.8</v>
      </c>
      <c r="AH77" s="84">
        <v>0</v>
      </c>
      <c r="AI77" s="87">
        <f t="shared" si="2"/>
        <v>118.7</v>
      </c>
      <c r="AJ77" s="88"/>
    </row>
    <row r="78" spans="1:36" ht="17.25" customHeight="1" x14ac:dyDescent="0.2">
      <c r="A78" s="54">
        <v>1674</v>
      </c>
      <c r="B78" s="55" t="s">
        <v>75</v>
      </c>
      <c r="C78" s="99"/>
      <c r="D78" s="90">
        <v>14.4</v>
      </c>
      <c r="E78" s="90">
        <v>0</v>
      </c>
      <c r="F78" s="90">
        <v>0.1</v>
      </c>
      <c r="G78" s="90">
        <v>0</v>
      </c>
      <c r="H78" s="90">
        <v>5.0999999999999996</v>
      </c>
      <c r="I78" s="90">
        <v>0.1</v>
      </c>
      <c r="J78" s="90">
        <v>0</v>
      </c>
      <c r="K78" s="90">
        <v>0</v>
      </c>
      <c r="L78" s="85">
        <v>0</v>
      </c>
      <c r="M78" s="85">
        <v>0</v>
      </c>
      <c r="N78" s="85">
        <v>0.2</v>
      </c>
      <c r="O78" s="85">
        <v>5.7</v>
      </c>
      <c r="P78" s="85">
        <v>3.9</v>
      </c>
      <c r="Q78" s="85">
        <v>0</v>
      </c>
      <c r="R78" s="84">
        <v>0</v>
      </c>
      <c r="S78" s="84">
        <v>0</v>
      </c>
      <c r="T78" s="84">
        <v>9.3000000000000007</v>
      </c>
      <c r="U78" s="84">
        <v>0</v>
      </c>
      <c r="V78" s="84">
        <v>0.5</v>
      </c>
      <c r="W78" s="84">
        <v>0</v>
      </c>
      <c r="X78" s="84">
        <v>19.5</v>
      </c>
      <c r="Y78" s="84">
        <v>11.9</v>
      </c>
      <c r="Z78" s="84">
        <v>11.3</v>
      </c>
      <c r="AA78" s="84">
        <v>1</v>
      </c>
      <c r="AB78" s="102">
        <v>0.4</v>
      </c>
      <c r="AC78" s="84">
        <v>1.1000000000000001</v>
      </c>
      <c r="AD78" s="84">
        <v>0</v>
      </c>
      <c r="AE78" s="84">
        <v>16.3</v>
      </c>
      <c r="AF78" s="84">
        <v>7.1</v>
      </c>
      <c r="AG78" s="84">
        <v>9.1999999999999993</v>
      </c>
      <c r="AH78" s="84">
        <v>0</v>
      </c>
      <c r="AI78" s="87">
        <f t="shared" si="2"/>
        <v>117.1</v>
      </c>
      <c r="AJ78" s="88"/>
    </row>
    <row r="79" spans="1:36" ht="17.25" customHeight="1" x14ac:dyDescent="0.2">
      <c r="A79" s="54">
        <v>1686</v>
      </c>
      <c r="B79" s="55" t="s">
        <v>76</v>
      </c>
      <c r="C79" s="99"/>
      <c r="D79" s="84">
        <v>14.8</v>
      </c>
      <c r="E79" s="84">
        <v>0.2</v>
      </c>
      <c r="F79" s="84">
        <v>0</v>
      </c>
      <c r="G79" s="84">
        <v>0</v>
      </c>
      <c r="H79" s="90">
        <v>8.6</v>
      </c>
      <c r="I79" s="84">
        <v>0</v>
      </c>
      <c r="J79" s="85">
        <v>0</v>
      </c>
      <c r="K79" s="85">
        <v>0</v>
      </c>
      <c r="L79" s="85">
        <v>0</v>
      </c>
      <c r="M79" s="85">
        <v>0</v>
      </c>
      <c r="N79" s="85">
        <v>0</v>
      </c>
      <c r="O79" s="85">
        <v>7.6</v>
      </c>
      <c r="P79" s="85">
        <v>1.6</v>
      </c>
      <c r="Q79" s="85">
        <v>0.2</v>
      </c>
      <c r="R79" s="84">
        <v>0</v>
      </c>
      <c r="S79" s="84">
        <v>0</v>
      </c>
      <c r="T79" s="84">
        <v>11.2</v>
      </c>
      <c r="U79" s="84">
        <v>0</v>
      </c>
      <c r="V79" s="84">
        <v>0.4</v>
      </c>
      <c r="W79" s="84">
        <v>0</v>
      </c>
      <c r="X79" s="84">
        <v>14</v>
      </c>
      <c r="Y79" s="84">
        <v>11.8</v>
      </c>
      <c r="Z79" s="84">
        <v>7.4</v>
      </c>
      <c r="AA79" s="84">
        <v>2.4</v>
      </c>
      <c r="AB79" s="84">
        <v>0</v>
      </c>
      <c r="AC79" s="109">
        <v>1.2</v>
      </c>
      <c r="AD79" s="84">
        <v>0</v>
      </c>
      <c r="AE79" s="84">
        <v>22.4</v>
      </c>
      <c r="AF79" s="84">
        <v>14.2</v>
      </c>
      <c r="AG79" s="84">
        <v>17.8</v>
      </c>
      <c r="AH79" s="84">
        <v>0</v>
      </c>
      <c r="AI79" s="87">
        <f t="shared" si="2"/>
        <v>135.80000000000001</v>
      </c>
      <c r="AJ79" s="88"/>
    </row>
    <row r="80" spans="1:36" ht="17.25" customHeight="1" x14ac:dyDescent="0.2">
      <c r="A80" s="54">
        <v>1690</v>
      </c>
      <c r="B80" s="55" t="s">
        <v>39</v>
      </c>
      <c r="C80" s="99"/>
      <c r="D80" s="84">
        <v>9.8000000000000007</v>
      </c>
      <c r="E80" s="84">
        <v>0</v>
      </c>
      <c r="F80" s="90">
        <v>0</v>
      </c>
      <c r="G80" s="90">
        <v>0</v>
      </c>
      <c r="H80" s="90">
        <v>0</v>
      </c>
      <c r="I80" s="84">
        <v>0</v>
      </c>
      <c r="J80" s="85">
        <v>0</v>
      </c>
      <c r="K80" s="85">
        <v>0</v>
      </c>
      <c r="L80" s="85">
        <v>0</v>
      </c>
      <c r="M80" s="85">
        <v>0</v>
      </c>
      <c r="N80" s="85">
        <v>0</v>
      </c>
      <c r="O80" s="85">
        <v>7.4</v>
      </c>
      <c r="P80" s="85">
        <v>1.2</v>
      </c>
      <c r="Q80" s="85">
        <v>0</v>
      </c>
      <c r="R80" s="84">
        <v>0</v>
      </c>
      <c r="S80" s="84">
        <v>0</v>
      </c>
      <c r="T80" s="84">
        <v>6.4</v>
      </c>
      <c r="U80" s="84">
        <v>0</v>
      </c>
      <c r="V80" s="85">
        <v>0</v>
      </c>
      <c r="W80" s="84">
        <v>0</v>
      </c>
      <c r="X80" s="85">
        <v>19.8</v>
      </c>
      <c r="Y80" s="84">
        <v>8</v>
      </c>
      <c r="Z80" s="84">
        <v>4.8</v>
      </c>
      <c r="AA80" s="84">
        <v>3.4</v>
      </c>
      <c r="AB80" s="84">
        <v>1.4</v>
      </c>
      <c r="AC80" s="109">
        <v>1</v>
      </c>
      <c r="AD80" s="84">
        <v>0</v>
      </c>
      <c r="AE80" s="84">
        <v>13</v>
      </c>
      <c r="AF80" s="84">
        <v>4.2</v>
      </c>
      <c r="AG80" s="84">
        <v>6.8</v>
      </c>
      <c r="AH80" s="84">
        <v>0</v>
      </c>
      <c r="AI80" s="87">
        <f t="shared" si="2"/>
        <v>87.2</v>
      </c>
      <c r="AJ80" s="88"/>
    </row>
    <row r="81" spans="1:36" ht="17.25" customHeight="1" x14ac:dyDescent="0.2">
      <c r="A81" s="54">
        <v>1800</v>
      </c>
      <c r="B81" s="55" t="s">
        <v>77</v>
      </c>
      <c r="C81" s="99"/>
      <c r="D81" s="84">
        <v>10.6</v>
      </c>
      <c r="E81" s="84">
        <v>0.2</v>
      </c>
      <c r="F81" s="90">
        <v>0</v>
      </c>
      <c r="G81" s="90">
        <v>0</v>
      </c>
      <c r="H81" s="84">
        <v>0</v>
      </c>
      <c r="I81" s="84">
        <v>0</v>
      </c>
      <c r="J81" s="85">
        <v>0</v>
      </c>
      <c r="K81" s="85">
        <v>0</v>
      </c>
      <c r="L81" s="85">
        <v>0</v>
      </c>
      <c r="M81" s="85">
        <v>0</v>
      </c>
      <c r="N81" s="85">
        <v>0</v>
      </c>
      <c r="O81" s="85">
        <v>6.6</v>
      </c>
      <c r="P81" s="85">
        <v>0.8</v>
      </c>
      <c r="Q81" s="85">
        <v>0.2</v>
      </c>
      <c r="R81" s="84">
        <v>0</v>
      </c>
      <c r="S81" s="84">
        <v>0</v>
      </c>
      <c r="T81" s="84">
        <v>6</v>
      </c>
      <c r="U81" s="84">
        <v>0</v>
      </c>
      <c r="V81" s="85">
        <v>0</v>
      </c>
      <c r="W81" s="84">
        <v>0</v>
      </c>
      <c r="X81" s="84">
        <v>15.4</v>
      </c>
      <c r="Y81" s="84">
        <v>11.6</v>
      </c>
      <c r="Z81" s="84">
        <v>10</v>
      </c>
      <c r="AA81" s="84">
        <v>0.4</v>
      </c>
      <c r="AB81" s="84">
        <v>0</v>
      </c>
      <c r="AC81" s="109">
        <v>2.6</v>
      </c>
      <c r="AD81" s="84">
        <v>0</v>
      </c>
      <c r="AE81" s="84">
        <v>8.8000000000000007</v>
      </c>
      <c r="AF81" s="84">
        <v>16</v>
      </c>
      <c r="AG81" s="84">
        <v>15.2</v>
      </c>
      <c r="AH81" s="84">
        <v>0</v>
      </c>
      <c r="AI81" s="87">
        <f t="shared" si="2"/>
        <v>104.39999999999999</v>
      </c>
      <c r="AJ81" s="88"/>
    </row>
    <row r="82" spans="1:36" ht="17.25" customHeight="1" x14ac:dyDescent="0.2">
      <c r="A82" s="54">
        <v>1810</v>
      </c>
      <c r="B82" s="55" t="s">
        <v>78</v>
      </c>
      <c r="C82" s="99"/>
      <c r="D82" s="84">
        <v>18.899999999999999</v>
      </c>
      <c r="E82" s="84">
        <v>0</v>
      </c>
      <c r="F82" s="84">
        <v>0</v>
      </c>
      <c r="G82" s="84">
        <v>0</v>
      </c>
      <c r="H82" s="84">
        <v>0</v>
      </c>
      <c r="I82" s="84">
        <v>0</v>
      </c>
      <c r="J82" s="85">
        <v>0</v>
      </c>
      <c r="K82" s="85">
        <v>0</v>
      </c>
      <c r="L82" s="85">
        <v>0</v>
      </c>
      <c r="M82" s="85">
        <v>0</v>
      </c>
      <c r="N82" s="85">
        <v>0</v>
      </c>
      <c r="O82" s="85">
        <v>7.6</v>
      </c>
      <c r="P82" s="85">
        <v>1.7</v>
      </c>
      <c r="Q82" s="85">
        <v>0</v>
      </c>
      <c r="R82" s="84">
        <v>0</v>
      </c>
      <c r="S82" s="84">
        <v>0</v>
      </c>
      <c r="T82" s="84">
        <v>9.5</v>
      </c>
      <c r="U82" s="84">
        <v>0</v>
      </c>
      <c r="V82" s="84">
        <v>0</v>
      </c>
      <c r="W82" s="84">
        <v>0</v>
      </c>
      <c r="X82" s="84">
        <v>9.6</v>
      </c>
      <c r="Y82" s="84">
        <v>13.1</v>
      </c>
      <c r="Z82" s="84">
        <v>10</v>
      </c>
      <c r="AA82" s="84">
        <v>1.9</v>
      </c>
      <c r="AB82" s="84">
        <v>0</v>
      </c>
      <c r="AC82" s="84">
        <v>4.3</v>
      </c>
      <c r="AD82" s="84">
        <v>0.8</v>
      </c>
      <c r="AE82" s="84">
        <v>2.5</v>
      </c>
      <c r="AF82" s="84">
        <v>12.2</v>
      </c>
      <c r="AG82" s="84">
        <v>12.9</v>
      </c>
      <c r="AH82" s="84">
        <v>0</v>
      </c>
      <c r="AI82" s="87">
        <f t="shared" si="2"/>
        <v>105.00000000000001</v>
      </c>
      <c r="AJ82" s="88"/>
    </row>
    <row r="83" spans="1:36" ht="17.25" customHeight="1" x14ac:dyDescent="0.2">
      <c r="A83" s="54">
        <v>1889</v>
      </c>
      <c r="B83" s="55" t="s">
        <v>79</v>
      </c>
      <c r="C83" s="99"/>
      <c r="D83" s="84">
        <v>13</v>
      </c>
      <c r="E83" s="84">
        <v>0.6</v>
      </c>
      <c r="F83" s="84">
        <v>0</v>
      </c>
      <c r="G83" s="84">
        <v>0.2</v>
      </c>
      <c r="H83" s="84">
        <v>0.2</v>
      </c>
      <c r="I83" s="84">
        <v>0</v>
      </c>
      <c r="J83" s="85">
        <v>0</v>
      </c>
      <c r="K83" s="85">
        <v>0</v>
      </c>
      <c r="L83" s="85">
        <v>0</v>
      </c>
      <c r="M83" s="85">
        <v>0</v>
      </c>
      <c r="N83" s="85">
        <v>0</v>
      </c>
      <c r="O83" s="85">
        <v>5.4</v>
      </c>
      <c r="P83" s="85">
        <v>0</v>
      </c>
      <c r="Q83" s="85">
        <v>0</v>
      </c>
      <c r="R83" s="84">
        <v>0</v>
      </c>
      <c r="S83" s="84">
        <v>0</v>
      </c>
      <c r="T83" s="84">
        <v>7.8</v>
      </c>
      <c r="U83" s="84">
        <v>0</v>
      </c>
      <c r="V83" s="84">
        <v>0</v>
      </c>
      <c r="W83" s="84">
        <v>0</v>
      </c>
      <c r="X83" s="84">
        <v>22.6</v>
      </c>
      <c r="Y83" s="84">
        <v>15.4</v>
      </c>
      <c r="Z83" s="84">
        <v>5.2</v>
      </c>
      <c r="AA83" s="84">
        <v>6.6</v>
      </c>
      <c r="AB83" s="84">
        <v>0</v>
      </c>
      <c r="AC83" s="84">
        <v>5.2</v>
      </c>
      <c r="AD83" s="84">
        <v>6.6</v>
      </c>
      <c r="AE83" s="84">
        <v>6</v>
      </c>
      <c r="AF83" s="84">
        <v>11.2</v>
      </c>
      <c r="AG83" s="84">
        <v>18</v>
      </c>
      <c r="AH83" s="84">
        <v>0</v>
      </c>
      <c r="AI83" s="87">
        <f t="shared" si="2"/>
        <v>124</v>
      </c>
      <c r="AJ83" s="88"/>
    </row>
    <row r="84" spans="1:36" ht="8.25" customHeight="1" x14ac:dyDescent="0.25">
      <c r="C84" s="111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3"/>
      <c r="AJ84" s="114"/>
    </row>
    <row r="85" spans="1:36" ht="17.25" customHeight="1" x14ac:dyDescent="0.25">
      <c r="B85" s="115" t="s">
        <v>80</v>
      </c>
      <c r="C85" s="116">
        <v>105.6</v>
      </c>
      <c r="D85" s="117">
        <v>21.9</v>
      </c>
      <c r="E85" s="117">
        <v>0.7</v>
      </c>
      <c r="F85" s="117">
        <v>0</v>
      </c>
      <c r="G85" s="117">
        <v>0</v>
      </c>
      <c r="H85" s="117">
        <v>4</v>
      </c>
      <c r="I85" s="117">
        <v>0.4</v>
      </c>
      <c r="J85" s="117">
        <v>2.5</v>
      </c>
      <c r="K85" s="117">
        <v>0.6</v>
      </c>
      <c r="L85" s="117">
        <v>0</v>
      </c>
      <c r="M85" s="117">
        <v>0</v>
      </c>
      <c r="N85" s="117">
        <v>0</v>
      </c>
      <c r="O85" s="117">
        <v>11.9</v>
      </c>
      <c r="P85" s="117">
        <v>5.8</v>
      </c>
      <c r="Q85" s="117">
        <v>0.1</v>
      </c>
      <c r="R85" s="117">
        <v>0</v>
      </c>
      <c r="S85" s="118"/>
      <c r="T85" s="118"/>
      <c r="U85" s="118">
        <v>11.6</v>
      </c>
      <c r="V85" s="117">
        <v>3.9</v>
      </c>
      <c r="W85" s="117">
        <v>0</v>
      </c>
      <c r="X85" s="117">
        <v>17.600000000000001</v>
      </c>
      <c r="Y85" s="117">
        <v>7.6</v>
      </c>
      <c r="Z85" s="118"/>
      <c r="AA85" s="118"/>
      <c r="AB85" s="118"/>
      <c r="AC85" s="118">
        <v>19.899999999999999</v>
      </c>
      <c r="AD85" s="117">
        <v>0.5</v>
      </c>
      <c r="AE85" s="117">
        <v>21.2</v>
      </c>
      <c r="AF85" s="117">
        <v>15.1</v>
      </c>
      <c r="AG85" s="118"/>
      <c r="AH85" s="118">
        <v>14</v>
      </c>
      <c r="AI85" s="119">
        <v>163.80000000000001</v>
      </c>
      <c r="AJ85" s="120">
        <f>AI85/C85</f>
        <v>1.5511363636363638</v>
      </c>
    </row>
    <row r="86" spans="1:36" s="121" customFormat="1" ht="12.75" customHeight="1" x14ac:dyDescent="0.25">
      <c r="B86" s="122"/>
      <c r="C86" s="123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</row>
    <row r="87" spans="1:36" s="131" customFormat="1" x14ac:dyDescent="0.25">
      <c r="A87" s="125"/>
      <c r="B87" s="126"/>
      <c r="C87" s="127"/>
      <c r="D87" s="128"/>
      <c r="E87" s="128"/>
      <c r="F87" s="128"/>
      <c r="G87" s="128"/>
      <c r="H87" s="128" t="s">
        <v>81</v>
      </c>
      <c r="I87" s="128"/>
      <c r="J87" s="128"/>
      <c r="K87" s="128"/>
      <c r="L87" s="128" t="s">
        <v>82</v>
      </c>
      <c r="M87" s="128"/>
      <c r="N87" s="128"/>
      <c r="O87" s="128"/>
      <c r="P87" s="128" t="s">
        <v>83</v>
      </c>
      <c r="Q87" s="128"/>
      <c r="R87" s="128"/>
      <c r="S87" s="128"/>
      <c r="T87" s="128"/>
      <c r="U87" s="128" t="s">
        <v>84</v>
      </c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9"/>
      <c r="AJ87" s="130"/>
    </row>
    <row r="88" spans="1:36" x14ac:dyDescent="0.25">
      <c r="D88" s="132"/>
      <c r="E88" s="133"/>
      <c r="F88" s="133"/>
      <c r="G88" s="134"/>
      <c r="H88" s="133"/>
      <c r="I88" s="121"/>
      <c r="J88" s="132"/>
      <c r="K88" s="135"/>
      <c r="L88" s="133"/>
      <c r="M88" s="121"/>
      <c r="N88" s="121"/>
      <c r="O88" s="121"/>
      <c r="P88" s="133"/>
      <c r="Q88" s="121"/>
      <c r="R88" s="121"/>
      <c r="S88" s="121"/>
      <c r="T88" s="121"/>
      <c r="U88" s="121"/>
      <c r="V88" s="132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</row>
    <row r="89" spans="1:36" x14ac:dyDescent="0.25">
      <c r="AI89" s="136"/>
      <c r="AJ89" s="130"/>
    </row>
    <row r="90" spans="1:36" x14ac:dyDescent="0.25">
      <c r="AI90" s="136"/>
      <c r="AJ90" s="130"/>
    </row>
    <row r="91" spans="1:36" x14ac:dyDescent="0.25"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8"/>
      <c r="AJ91" s="139"/>
    </row>
    <row r="92" spans="1:36" x14ac:dyDescent="0.25"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6"/>
      <c r="AJ92" s="130"/>
    </row>
    <row r="93" spans="1:36" x14ac:dyDescent="0.25"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6"/>
      <c r="AJ93" s="130"/>
    </row>
    <row r="94" spans="1:36" x14ac:dyDescent="0.25"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6"/>
      <c r="AJ94" s="130"/>
    </row>
    <row r="95" spans="1:36" x14ac:dyDescent="0.25"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6"/>
      <c r="AJ95" s="130"/>
    </row>
    <row r="96" spans="1:36" x14ac:dyDescent="0.25"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6"/>
      <c r="AJ96" s="130"/>
    </row>
    <row r="97" spans="4:36" x14ac:dyDescent="0.25"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6"/>
      <c r="AJ97" s="130"/>
    </row>
    <row r="98" spans="4:36" x14ac:dyDescent="0.25"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6"/>
      <c r="AJ98" s="130"/>
    </row>
    <row r="99" spans="4:36" x14ac:dyDescent="0.25"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6"/>
      <c r="AJ99" s="130"/>
    </row>
    <row r="100" spans="4:36" x14ac:dyDescent="0.25"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6"/>
      <c r="AJ100" s="130"/>
    </row>
    <row r="101" spans="4:36" x14ac:dyDescent="0.25">
      <c r="AI101" s="136"/>
      <c r="AJ101" s="130"/>
    </row>
    <row r="102" spans="4:36" x14ac:dyDescent="0.25">
      <c r="AI102" s="136"/>
      <c r="AJ102" s="130"/>
    </row>
    <row r="103" spans="4:36" x14ac:dyDescent="0.25">
      <c r="AI103" s="140"/>
    </row>
    <row r="104" spans="4:36" x14ac:dyDescent="0.25">
      <c r="AI104" s="140"/>
    </row>
    <row r="105" spans="4:36" x14ac:dyDescent="0.25">
      <c r="AI105" s="140"/>
    </row>
    <row r="106" spans="4:36" x14ac:dyDescent="0.25">
      <c r="AI106" s="140"/>
    </row>
  </sheetData>
  <mergeCells count="25">
    <mergeCell ref="J1:Y1"/>
    <mergeCell ref="A40:B40"/>
    <mergeCell ref="O41:V41"/>
    <mergeCell ref="D44:AH44"/>
    <mergeCell ref="AB46:AC46"/>
    <mergeCell ref="K49:AH49"/>
    <mergeCell ref="D50:E50"/>
    <mergeCell ref="H50:I50"/>
    <mergeCell ref="Z50:AH50"/>
    <mergeCell ref="T52:AD52"/>
    <mergeCell ref="D53:V53"/>
    <mergeCell ref="AE53:AH53"/>
    <mergeCell ref="P55:Q55"/>
    <mergeCell ref="T55:AC55"/>
    <mergeCell ref="AG55:AH55"/>
    <mergeCell ref="J56:W56"/>
    <mergeCell ref="AF56:AG56"/>
    <mergeCell ref="X58:AH58"/>
    <mergeCell ref="Z67:AH67"/>
    <mergeCell ref="T59:Y59"/>
    <mergeCell ref="T61:U61"/>
    <mergeCell ref="P62:R62"/>
    <mergeCell ref="T62:W62"/>
    <mergeCell ref="AC62:AD62"/>
    <mergeCell ref="AF66:AH66"/>
  </mergeCells>
  <conditionalFormatting sqref="HB39:IV39 BN39:CT39 CX39:ED39 EH39:FN39 FR39:GX39 AK39:BJ39 AI4:AJ84 K4:M41 U60 M57:M85 U50:Y51 T60:T61 AG59:AH65 AB45:AC45 D4:D85 V69:AH69 N4:V40 W4:AH41 Q54:W54 V60:W61 T63:W64 AF51:AH52 AC72:AC74 AC65:AC68 AD55 AC76:AC77 AB82:AC85 N78:AA85 N57:P77 Q57:R61 AC59:AC62 Y57:AD57 AB70:AB81 Z51:AD51 X53:AD54 AE51:AE57 AB47:AD48 AD45:AD46 AE45:AH48 H50:I50 AD79:AH85 Q63:R77 AD68:AH68 V66:W68 V70:AA77 AD70:AH77 AH54 Z56:AB56 K45:AA48 J45:J52 K50:T52 AD63:AD66 S57:S64 S65:W65 AD59:AD61 AC78:AH78 S66:U77 AE59:AF66 G45:I49 AG54:AG55 G51:I52 W53 R55:S55 Z59:AB68 X60:Y68 E54:L85 M54:P55 T57:X58 X56 AF57:AH57 AF54:AF56 K42:AH43 E4:J43 E45:F52">
    <cfRule type="cellIs" dxfId="0" priority="1" stopIfTrue="1" operator="equal">
      <formula>0</formula>
    </cfRule>
  </conditionalFormatting>
  <pageMargins left="0.11811023622047245" right="0.11811023622047245" top="0.23622047244094491" bottom="0.15748031496062992" header="0.11811023622047245" footer="0.15748031496062992"/>
  <pageSetup paperSize="9" scale="72" orientation="landscape" horizontalDpi="4294967293" verticalDpi="1200" r:id="rId1"/>
  <headerFooter alignWithMargins="0"/>
  <rowBreaks count="1" manualBreakCount="1">
    <brk id="39" max="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Oct_2016</vt:lpstr>
      <vt:lpstr>Nov_2016</vt:lpstr>
      <vt:lpstr>Dec_2016</vt:lpstr>
      <vt:lpstr>Dec_2016!Print_Area</vt:lpstr>
      <vt:lpstr>Nov_2016!Print_Area</vt:lpstr>
      <vt:lpstr>Oct_2016!Print_Area</vt:lpstr>
      <vt:lpstr>Dec_2016!Print_Titles</vt:lpstr>
      <vt:lpstr>Nov_2016!Print_Titles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yanastasiou</dc:creator>
  <cp:lastModifiedBy>Mandalena Tsoukka</cp:lastModifiedBy>
  <dcterms:created xsi:type="dcterms:W3CDTF">2017-01-19T09:32:14Z</dcterms:created>
  <dcterms:modified xsi:type="dcterms:W3CDTF">2018-01-03T11:57:24Z</dcterms:modified>
</cp:coreProperties>
</file>