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tatistics\Final accounts\Κεντρικό Ταμείο Αδειών\"/>
    </mc:Choice>
  </mc:AlternateContent>
  <bookViews>
    <workbookView xWindow="0" yWindow="0" windowWidth="11310" windowHeight="4530"/>
  </bookViews>
  <sheets>
    <sheet name="ΚΤΑ" sheetId="2" r:id="rId1"/>
  </sheets>
  <calcPr calcId="152511"/>
</workbook>
</file>

<file path=xl/calcChain.xml><?xml version="1.0" encoding="utf-8"?>
<calcChain xmlns="http://schemas.openxmlformats.org/spreadsheetml/2006/main">
  <c r="D33" i="2" l="1"/>
  <c r="K6" i="2"/>
  <c r="K12" i="2"/>
  <c r="K19" i="2"/>
  <c r="K21" i="2"/>
  <c r="K22" i="2" l="1"/>
  <c r="K23" i="2" s="1"/>
  <c r="J12" i="2"/>
  <c r="J19" i="2"/>
  <c r="J21" i="2" s="1"/>
  <c r="J22" i="2" l="1"/>
  <c r="I19" i="2" l="1"/>
  <c r="I21" i="2" s="1"/>
  <c r="I12" i="2"/>
  <c r="F19" i="2"/>
  <c r="I22" i="2" l="1"/>
  <c r="H19" i="2" l="1"/>
  <c r="H21" i="2" s="1"/>
  <c r="G19" i="2"/>
  <c r="F12" i="2" l="1"/>
  <c r="G21" i="2"/>
  <c r="F21" i="2" l="1"/>
  <c r="E9" i="2"/>
  <c r="E12" i="2" s="1"/>
  <c r="D9" i="2"/>
  <c r="C19" i="2"/>
  <c r="C21" i="2" s="1"/>
  <c r="D19" i="2"/>
  <c r="E19" i="2"/>
  <c r="B19" i="2"/>
  <c r="B21" i="2" s="1"/>
  <c r="C12" i="2"/>
  <c r="B9" i="2"/>
  <c r="B12" i="2" s="1"/>
  <c r="B22" i="2" l="1"/>
  <c r="C22" i="2"/>
  <c r="D21" i="2"/>
  <c r="E21" i="2"/>
  <c r="D12" i="2" l="1"/>
  <c r="D22" i="2" s="1"/>
  <c r="B23" i="2" l="1"/>
  <c r="C6" i="2" s="1"/>
  <c r="C23" i="2" l="1"/>
  <c r="E22" i="2"/>
  <c r="D6" i="2" l="1"/>
  <c r="D23" i="2" s="1"/>
  <c r="E6" i="2" l="1"/>
  <c r="E23" i="2" s="1"/>
  <c r="D27" i="2" s="1"/>
  <c r="F6" i="2" l="1"/>
  <c r="F22" i="2" l="1"/>
  <c r="F23" i="2" s="1"/>
  <c r="D28" i="2" l="1"/>
  <c r="G6" i="2"/>
  <c r="G12" i="2" l="1"/>
  <c r="G22" i="2" s="1"/>
  <c r="G23" i="2" s="1"/>
  <c r="D29" i="2" s="1"/>
  <c r="H6" i="2" l="1"/>
  <c r="H12" i="2" s="1"/>
  <c r="H22" i="2" s="1"/>
  <c r="H23" i="2" s="1"/>
  <c r="D30" i="2" l="1"/>
  <c r="I6" i="2"/>
  <c r="I23" i="2" s="1"/>
  <c r="J6" i="2" s="1"/>
  <c r="J23" i="2" s="1"/>
  <c r="D32" i="2" s="1"/>
  <c r="D31" i="2" l="1"/>
</calcChain>
</file>

<file path=xl/sharedStrings.xml><?xml version="1.0" encoding="utf-8"?>
<sst xmlns="http://schemas.openxmlformats.org/spreadsheetml/2006/main" count="47" uniqueCount="42">
  <si>
    <t>Αποθεματικό αρχή του έτους</t>
  </si>
  <si>
    <t>ΕΣΟΔΑ</t>
  </si>
  <si>
    <t>Άλλα έσοδα</t>
  </si>
  <si>
    <t>ΕΞΟΔΑ</t>
  </si>
  <si>
    <t>Σύνολο εξόδων</t>
  </si>
  <si>
    <t>Σύνολο εσόδων</t>
  </si>
  <si>
    <t>Διοικητικά έξοδα</t>
  </si>
  <si>
    <t>Πληρωμές αδειών</t>
  </si>
  <si>
    <t>Πλεόνασμα / Έλλειμμα</t>
  </si>
  <si>
    <t>2008 (€'000)</t>
  </si>
  <si>
    <t>2009 (€'000)</t>
  </si>
  <si>
    <t>2010 (€'000)</t>
  </si>
  <si>
    <t>2011 (€'000)</t>
  </si>
  <si>
    <t>Επιχορήγηση Λειτουργικών Εξόδων Κατασκηνώσεων</t>
  </si>
  <si>
    <t>Σχέδιο Επιχορηγήσεως Αδειών Εργοδοτουμένων</t>
  </si>
  <si>
    <t>Σύνολο επιχορηγήσεων</t>
  </si>
  <si>
    <t xml:space="preserve">Αποθεματικό στο τέλος του έτους </t>
  </si>
  <si>
    <t>ΚΛΑΔΟΣ ΣΤΑΤΙΣΤΙΚΗΣ</t>
  </si>
  <si>
    <t>ΥΠΗΡΕΣΙΕΣ ΚΟΙΝΩΝΙΚΩΝ ΑΣΦΑΛΙΣΕΩΝ</t>
  </si>
  <si>
    <t>Καθαρό αποθεματικό στο τέλος του έτους</t>
  </si>
  <si>
    <t>Ποσοστό μεταβολής αποθεματικού:2011/2010</t>
  </si>
  <si>
    <t>Ποσοστό μεταβολής αποθεματικού:2012/2011</t>
  </si>
  <si>
    <t>Μείωση</t>
  </si>
  <si>
    <t>Πηγή: Λογιστήριο Υπηρεσιών Κοινωνικών Ασφαλίσεων</t>
  </si>
  <si>
    <t>Μεταφορά από το Πάγιο Ταμείο για επιχορηγήσεις αδειών</t>
  </si>
  <si>
    <t>Υποχρεώσεις του Ταμείου*</t>
  </si>
  <si>
    <t>Ποσοστό μεταβολής αποθεματικού:2013/2012</t>
  </si>
  <si>
    <t>Ποσοστό μεταβολής αποθεματικού:2014/2013</t>
  </si>
  <si>
    <t>Τόκος (μετά την αφαίρεση της εισφοράς για την άμυνα η οποία από 29/4/2013 ανέρχεται στο 30%)</t>
  </si>
  <si>
    <t xml:space="preserve">2012 (€'000) </t>
  </si>
  <si>
    <t xml:space="preserve">2013 (€'000) </t>
  </si>
  <si>
    <t>Ποσοστό μεταβολής αποθεματικού:2015/2014</t>
  </si>
  <si>
    <t>2014 (€'000)</t>
  </si>
  <si>
    <t>2015 (€'000)</t>
  </si>
  <si>
    <t xml:space="preserve">Ίδρυση/Επέκταση των Αναπαυτηρίων των Συντεχνιών (ΠΕΟ, ΣΕΚ, ΔΕΟΚ) </t>
  </si>
  <si>
    <t xml:space="preserve">Εισφορές </t>
  </si>
  <si>
    <t>2016 (€'000)</t>
  </si>
  <si>
    <t>Ποσοστό μεταβολής αποθεματικού:2016/2015</t>
  </si>
  <si>
    <t>Αύξηση</t>
  </si>
  <si>
    <t>2017 (€'000)</t>
  </si>
  <si>
    <t>Ποσοστό μεταβολής αποθεματικού:2017/2016</t>
  </si>
  <si>
    <t xml:space="preserve">Οικονομικές καταστάσεις του Κεντρικού Ταμείου Αδειών για τα έτη 2010 - 2017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</si>
</sst>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€_-;\-* #,##0\ _€_-;_-* &quot;-&quot;\ _€_-;_-@_-"/>
    <numFmt numFmtId="164" formatCode="[$-408]d\-mmm\-yy;@"/>
    <numFmt numFmtId="165" formatCode="0.0%"/>
    <numFmt numFmtId="166" formatCode="_-* #,##0.00\ _€_-;\-* #,##0.00\ _€_-;_-* &quot;-&quot;\ _€_-;_-@_-"/>
  </numFmts>
  <fonts count="7" x14ac:knownFonts="1">
    <font>
      <sz val="10"/>
      <name val="Arial"/>
      <charset val="161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b/>
      <u/>
      <sz val="1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52">
    <xf numFmtId="0" fontId="0" fillId="0" borderId="0" xfId="0"/>
    <xf numFmtId="41" fontId="2" fillId="0" borderId="1" xfId="0" applyNumberFormat="1" applyFont="1" applyBorder="1" applyAlignment="1">
      <alignment horizontal="center"/>
    </xf>
    <xf numFmtId="41" fontId="0" fillId="0" borderId="1" xfId="0" applyNumberFormat="1" applyBorder="1"/>
    <xf numFmtId="41" fontId="2" fillId="0" borderId="2" xfId="0" applyNumberFormat="1" applyFont="1" applyBorder="1" applyAlignment="1">
      <alignment horizontal="center"/>
    </xf>
    <xf numFmtId="164" fontId="0" fillId="0" borderId="0" xfId="0" applyNumberFormat="1" applyAlignment="1">
      <alignment horizontal="left"/>
    </xf>
    <xf numFmtId="0" fontId="4" fillId="0" borderId="3" xfId="0" applyFont="1" applyBorder="1" applyAlignment="1">
      <alignment horizontal="center"/>
    </xf>
    <xf numFmtId="0" fontId="6" fillId="0" borderId="0" xfId="0" applyFont="1" applyFill="1"/>
    <xf numFmtId="41" fontId="0" fillId="0" borderId="0" xfId="0" applyNumberFormat="1"/>
    <xf numFmtId="41" fontId="2" fillId="0" borderId="0" xfId="0" applyNumberFormat="1" applyFont="1" applyBorder="1" applyAlignment="1">
      <alignment horizontal="center"/>
    </xf>
    <xf numFmtId="0" fontId="1" fillId="0" borderId="0" xfId="0" applyFont="1" applyBorder="1"/>
    <xf numFmtId="0" fontId="3" fillId="0" borderId="0" xfId="0" applyFont="1"/>
    <xf numFmtId="0" fontId="3" fillId="0" borderId="0" xfId="0" applyFont="1" applyBorder="1"/>
    <xf numFmtId="166" fontId="2" fillId="0" borderId="0" xfId="0" applyNumberFormat="1" applyFont="1" applyBorder="1" applyAlignment="1">
      <alignment horizontal="center"/>
    </xf>
    <xf numFmtId="41" fontId="2" fillId="0" borderId="0" xfId="0" applyNumberFormat="1" applyFont="1" applyBorder="1" applyAlignment="1"/>
    <xf numFmtId="165" fontId="2" fillId="0" borderId="0" xfId="1" applyNumberFormat="1" applyFont="1" applyBorder="1" applyAlignment="1">
      <alignment horizontal="center"/>
    </xf>
    <xf numFmtId="41" fontId="2" fillId="0" borderId="1" xfId="0" applyNumberFormat="1" applyFont="1" applyFill="1" applyBorder="1" applyAlignment="1">
      <alignment horizontal="center"/>
    </xf>
    <xf numFmtId="41" fontId="4" fillId="0" borderId="0" xfId="0" applyNumberFormat="1" applyFont="1" applyBorder="1"/>
    <xf numFmtId="0" fontId="1" fillId="0" borderId="3" xfId="0" applyFont="1" applyFill="1" applyBorder="1" applyAlignment="1">
      <alignment horizontal="center"/>
    </xf>
    <xf numFmtId="41" fontId="0" fillId="0" borderId="1" xfId="0" applyNumberFormat="1" applyFill="1" applyBorder="1"/>
    <xf numFmtId="0" fontId="0" fillId="0" borderId="1" xfId="0" applyFill="1" applyBorder="1"/>
    <xf numFmtId="0" fontId="1" fillId="0" borderId="6" xfId="0" applyFont="1" applyBorder="1"/>
    <xf numFmtId="41" fontId="2" fillId="0" borderId="5" xfId="0" applyNumberFormat="1" applyFont="1" applyFill="1" applyBorder="1" applyAlignment="1">
      <alignment horizontal="center"/>
    </xf>
    <xf numFmtId="0" fontId="0" fillId="0" borderId="5" xfId="0" applyFill="1" applyBorder="1"/>
    <xf numFmtId="41" fontId="0" fillId="0" borderId="5" xfId="0" applyNumberFormat="1" applyFill="1" applyBorder="1"/>
    <xf numFmtId="0" fontId="0" fillId="0" borderId="6" xfId="0" applyBorder="1" applyAlignment="1">
      <alignment wrapText="1"/>
    </xf>
    <xf numFmtId="0" fontId="0" fillId="0" borderId="6" xfId="0" applyBorder="1"/>
    <xf numFmtId="10" fontId="0" fillId="0" borderId="1" xfId="1" applyNumberFormat="1" applyFont="1" applyBorder="1"/>
    <xf numFmtId="0" fontId="3" fillId="0" borderId="6" xfId="0" applyFont="1" applyBorder="1" applyAlignment="1">
      <alignment wrapText="1"/>
    </xf>
    <xf numFmtId="0" fontId="4" fillId="0" borderId="6" xfId="0" applyFont="1" applyBorder="1"/>
    <xf numFmtId="0" fontId="2" fillId="0" borderId="6" xfId="0" applyFont="1" applyBorder="1"/>
    <xf numFmtId="0" fontId="1" fillId="0" borderId="9" xfId="0" applyFont="1" applyBorder="1"/>
    <xf numFmtId="41" fontId="2" fillId="0" borderId="2" xfId="0" applyNumberFormat="1" applyFont="1" applyFill="1" applyBorder="1" applyAlignment="1">
      <alignment horizontal="center"/>
    </xf>
    <xf numFmtId="41" fontId="2" fillId="0" borderId="10" xfId="0" applyNumberFormat="1" applyFont="1" applyFill="1" applyBorder="1" applyAlignment="1">
      <alignment horizontal="center"/>
    </xf>
    <xf numFmtId="0" fontId="0" fillId="0" borderId="11" xfId="0" applyBorder="1"/>
    <xf numFmtId="0" fontId="4" fillId="0" borderId="3" xfId="0" applyFont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41" fontId="4" fillId="0" borderId="1" xfId="0" applyNumberFormat="1" applyFont="1" applyBorder="1" applyAlignment="1">
      <alignment horizontal="center"/>
    </xf>
    <xf numFmtId="41" fontId="4" fillId="0" borderId="1" xfId="0" applyNumberFormat="1" applyFont="1" applyFill="1" applyBorder="1" applyAlignment="1">
      <alignment horizontal="center"/>
    </xf>
    <xf numFmtId="41" fontId="4" fillId="0" borderId="5" xfId="0" applyNumberFormat="1" applyFont="1" applyFill="1" applyBorder="1" applyAlignment="1">
      <alignment horizontal="center"/>
    </xf>
    <xf numFmtId="0" fontId="4" fillId="0" borderId="0" xfId="0" applyFont="1"/>
    <xf numFmtId="0" fontId="4" fillId="0" borderId="6" xfId="0" applyFont="1" applyBorder="1" applyAlignment="1">
      <alignment horizontal="left"/>
    </xf>
    <xf numFmtId="0" fontId="4" fillId="0" borderId="7" xfId="0" applyFont="1" applyBorder="1"/>
    <xf numFmtId="41" fontId="4" fillId="0" borderId="4" xfId="0" applyNumberFormat="1" applyFont="1" applyBorder="1" applyAlignment="1">
      <alignment horizontal="center"/>
    </xf>
    <xf numFmtId="41" fontId="4" fillId="0" borderId="4" xfId="0" applyNumberFormat="1" applyFont="1" applyFill="1" applyBorder="1" applyAlignment="1">
      <alignment horizontal="center"/>
    </xf>
    <xf numFmtId="41" fontId="4" fillId="0" borderId="8" xfId="0" applyNumberFormat="1" applyFont="1" applyFill="1" applyBorder="1" applyAlignment="1">
      <alignment horizontal="center"/>
    </xf>
    <xf numFmtId="41" fontId="3" fillId="0" borderId="0" xfId="0" applyNumberFormat="1" applyFont="1" applyBorder="1" applyAlignment="1"/>
    <xf numFmtId="165" fontId="3" fillId="0" borderId="0" xfId="1" applyNumberFormat="1" applyFont="1" applyBorder="1" applyAlignment="1">
      <alignment horizontal="center"/>
    </xf>
    <xf numFmtId="41" fontId="3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Fill="1" applyAlignment="1">
      <alignment horizontal="center" wrapText="1"/>
    </xf>
    <xf numFmtId="0" fontId="4" fillId="0" borderId="0" xfId="0" applyFont="1" applyAlignme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topLeftCell="A3" zoomScaleNormal="100" workbookViewId="0">
      <pane xSplit="1" ySplit="1" topLeftCell="F4" activePane="bottomRight" state="frozen"/>
      <selection activeCell="A3" sqref="A3"/>
      <selection pane="topRight" activeCell="B3" sqref="B3"/>
      <selection pane="bottomLeft" activeCell="A4" sqref="A4"/>
      <selection pane="bottomRight" activeCell="A4" sqref="A4"/>
    </sheetView>
  </sheetViews>
  <sheetFormatPr defaultRowHeight="12.75" x14ac:dyDescent="0.2"/>
  <cols>
    <col min="1" max="1" width="40.140625" customWidth="1"/>
    <col min="2" max="3" width="11.140625" hidden="1" customWidth="1"/>
    <col min="4" max="4" width="12.5703125" customWidth="1"/>
    <col min="5" max="5" width="12.28515625" customWidth="1"/>
    <col min="6" max="6" width="13" customWidth="1"/>
    <col min="7" max="7" width="13.5703125" customWidth="1"/>
    <col min="8" max="8" width="12.42578125" bestFit="1" customWidth="1"/>
    <col min="9" max="9" width="11.140625" customWidth="1"/>
    <col min="10" max="10" width="11.5703125" customWidth="1"/>
    <col min="11" max="11" width="12.85546875" bestFit="1" customWidth="1"/>
  </cols>
  <sheetData>
    <row r="1" spans="1:11" ht="16.5" hidden="1" customHeight="1" x14ac:dyDescent="0.2"/>
    <row r="2" spans="1:11" hidden="1" x14ac:dyDescent="0.2"/>
    <row r="3" spans="1:11" ht="15" customHeight="1" x14ac:dyDescent="0.25">
      <c r="A3" s="50" t="s">
        <v>41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1" ht="3" customHeight="1" thickBot="1" x14ac:dyDescent="0.3">
      <c r="A4" s="6"/>
    </row>
    <row r="5" spans="1:11" ht="39.75" customHeight="1" thickBot="1" x14ac:dyDescent="0.25">
      <c r="A5" s="33"/>
      <c r="B5" s="17" t="s">
        <v>9</v>
      </c>
      <c r="C5" s="5" t="s">
        <v>10</v>
      </c>
      <c r="D5" s="5" t="s">
        <v>11</v>
      </c>
      <c r="E5" s="5" t="s">
        <v>12</v>
      </c>
      <c r="F5" s="34" t="s">
        <v>29</v>
      </c>
      <c r="G5" s="34" t="s">
        <v>30</v>
      </c>
      <c r="H5" s="35" t="s">
        <v>32</v>
      </c>
      <c r="I5" s="34" t="s">
        <v>33</v>
      </c>
      <c r="J5" s="34" t="s">
        <v>36</v>
      </c>
      <c r="K5" s="36" t="s">
        <v>39</v>
      </c>
    </row>
    <row r="6" spans="1:11" x14ac:dyDescent="0.2">
      <c r="A6" s="30" t="s">
        <v>0</v>
      </c>
      <c r="B6" s="3">
        <v>87838</v>
      </c>
      <c r="C6" s="3">
        <f t="shared" ref="C6:E6" si="0">B23</f>
        <v>102568.98</v>
      </c>
      <c r="D6" s="3">
        <f t="shared" si="0"/>
        <v>102986.56999999999</v>
      </c>
      <c r="E6" s="3">
        <f t="shared" si="0"/>
        <v>105625.473</v>
      </c>
      <c r="F6" s="31">
        <f>E23</f>
        <v>98992.61</v>
      </c>
      <c r="G6" s="31">
        <f>F23</f>
        <v>84555.61</v>
      </c>
      <c r="H6" s="31">
        <f>G23</f>
        <v>65295.277000000002</v>
      </c>
      <c r="I6" s="31">
        <f>H23</f>
        <v>59943.277000000002</v>
      </c>
      <c r="J6" s="31">
        <f>I23</f>
        <v>59484.277000000002</v>
      </c>
      <c r="K6" s="32">
        <f>J23</f>
        <v>61392.277000000002</v>
      </c>
    </row>
    <row r="7" spans="1:11" x14ac:dyDescent="0.2">
      <c r="A7" s="20" t="s">
        <v>1</v>
      </c>
      <c r="B7" s="1"/>
      <c r="C7" s="2"/>
      <c r="D7" s="2"/>
      <c r="E7" s="2"/>
      <c r="F7" s="19"/>
      <c r="G7" s="19"/>
      <c r="H7" s="19"/>
      <c r="I7" s="19"/>
      <c r="J7" s="19"/>
      <c r="K7" s="22"/>
    </row>
    <row r="8" spans="1:11" x14ac:dyDescent="0.2">
      <c r="A8" s="20" t="s">
        <v>35</v>
      </c>
      <c r="B8" s="1">
        <v>98546</v>
      </c>
      <c r="C8" s="2">
        <v>100379</v>
      </c>
      <c r="D8" s="2">
        <v>100893</v>
      </c>
      <c r="E8" s="2">
        <v>97049.841</v>
      </c>
      <c r="F8" s="18">
        <v>85581</v>
      </c>
      <c r="G8" s="18">
        <v>67821</v>
      </c>
      <c r="H8" s="18">
        <v>63391</v>
      </c>
      <c r="I8" s="18">
        <v>64834</v>
      </c>
      <c r="J8" s="18">
        <v>68024</v>
      </c>
      <c r="K8" s="23">
        <v>80233</v>
      </c>
    </row>
    <row r="9" spans="1:11" ht="38.25" x14ac:dyDescent="0.2">
      <c r="A9" s="24" t="s">
        <v>28</v>
      </c>
      <c r="B9" s="1">
        <f>3455-567</f>
        <v>2888</v>
      </c>
      <c r="C9" s="2">
        <v>736</v>
      </c>
      <c r="D9" s="2">
        <f>526-45</f>
        <v>481</v>
      </c>
      <c r="E9" s="2">
        <f>673.514-1</f>
        <v>672.51400000000001</v>
      </c>
      <c r="F9" s="18">
        <v>335</v>
      </c>
      <c r="G9" s="18">
        <v>59</v>
      </c>
      <c r="H9" s="18">
        <v>138</v>
      </c>
      <c r="I9" s="18">
        <v>20</v>
      </c>
      <c r="J9" s="18">
        <v>5</v>
      </c>
      <c r="K9" s="23">
        <v>-0.11600000000000001</v>
      </c>
    </row>
    <row r="10" spans="1:11" x14ac:dyDescent="0.2">
      <c r="A10" s="25" t="s">
        <v>2</v>
      </c>
      <c r="B10" s="1">
        <v>147</v>
      </c>
      <c r="C10" s="2">
        <v>99</v>
      </c>
      <c r="D10" s="2">
        <v>68</v>
      </c>
      <c r="E10" s="2">
        <v>96.825000000000003</v>
      </c>
      <c r="F10" s="18">
        <v>79</v>
      </c>
      <c r="G10" s="18">
        <v>70</v>
      </c>
      <c r="H10" s="18">
        <v>50</v>
      </c>
      <c r="I10" s="18">
        <v>58</v>
      </c>
      <c r="J10" s="18">
        <v>63</v>
      </c>
      <c r="K10" s="23">
        <v>56</v>
      </c>
    </row>
    <row r="11" spans="1:11" ht="25.5" x14ac:dyDescent="0.2">
      <c r="A11" s="24" t="s">
        <v>24</v>
      </c>
      <c r="B11" s="1"/>
      <c r="C11" s="2"/>
      <c r="D11" s="2">
        <v>2428.1550000000002</v>
      </c>
      <c r="E11" s="2"/>
      <c r="F11" s="19"/>
      <c r="G11" s="19"/>
      <c r="H11" s="19"/>
      <c r="I11" s="19"/>
      <c r="J11" s="19"/>
      <c r="K11" s="22"/>
    </row>
    <row r="12" spans="1:11" s="40" customFormat="1" x14ac:dyDescent="0.2">
      <c r="A12" s="28" t="s">
        <v>5</v>
      </c>
      <c r="B12" s="37">
        <f>B10+B9+B8</f>
        <v>101581</v>
      </c>
      <c r="C12" s="37">
        <f>C10+C9+C8</f>
        <v>101214</v>
      </c>
      <c r="D12" s="37">
        <f>D10+D9+D8+D11</f>
        <v>103870.155</v>
      </c>
      <c r="E12" s="37">
        <f t="shared" ref="E12:I12" si="1">E10+E9+E8</f>
        <v>97819.180000000008</v>
      </c>
      <c r="F12" s="38">
        <f t="shared" si="1"/>
        <v>85995</v>
      </c>
      <c r="G12" s="38">
        <f t="shared" si="1"/>
        <v>67950</v>
      </c>
      <c r="H12" s="38">
        <f t="shared" si="1"/>
        <v>63579</v>
      </c>
      <c r="I12" s="38">
        <f t="shared" si="1"/>
        <v>64912</v>
      </c>
      <c r="J12" s="38">
        <f t="shared" ref="J12:K12" si="2">J10+J9+J8</f>
        <v>68092</v>
      </c>
      <c r="K12" s="39">
        <f t="shared" si="2"/>
        <v>80288.884000000005</v>
      </c>
    </row>
    <row r="13" spans="1:11" x14ac:dyDescent="0.2">
      <c r="A13" s="20"/>
      <c r="B13" s="1"/>
      <c r="C13" s="1"/>
      <c r="D13" s="1"/>
      <c r="E13" s="1"/>
      <c r="F13" s="19"/>
      <c r="G13" s="19"/>
      <c r="H13" s="19"/>
      <c r="I13" s="19"/>
      <c r="J13" s="19"/>
      <c r="K13" s="22"/>
    </row>
    <row r="14" spans="1:11" x14ac:dyDescent="0.2">
      <c r="A14" s="20" t="s">
        <v>3</v>
      </c>
      <c r="B14" s="26"/>
      <c r="C14" s="26"/>
      <c r="D14" s="26"/>
      <c r="E14" s="26"/>
      <c r="F14" s="26"/>
      <c r="G14" s="26"/>
      <c r="H14" s="26"/>
      <c r="I14" s="19"/>
      <c r="J14" s="19"/>
      <c r="K14" s="22"/>
    </row>
    <row r="15" spans="1:11" x14ac:dyDescent="0.2">
      <c r="A15" s="25" t="s">
        <v>7</v>
      </c>
      <c r="B15" s="1">
        <v>81927</v>
      </c>
      <c r="C15" s="2">
        <v>94502</v>
      </c>
      <c r="D15" s="2">
        <v>96623</v>
      </c>
      <c r="E15" s="2">
        <v>100879.145</v>
      </c>
      <c r="F15" s="18">
        <v>96885</v>
      </c>
      <c r="G15" s="18">
        <v>85000</v>
      </c>
      <c r="H15" s="18">
        <v>66803</v>
      </c>
      <c r="I15" s="18">
        <v>62948</v>
      </c>
      <c r="J15" s="18">
        <v>63309</v>
      </c>
      <c r="K15" s="23">
        <v>68157</v>
      </c>
    </row>
    <row r="16" spans="1:11" ht="25.5" x14ac:dyDescent="0.2">
      <c r="A16" s="27" t="s">
        <v>34</v>
      </c>
      <c r="B16" s="1">
        <v>469.86500000000001</v>
      </c>
      <c r="C16" s="1">
        <v>469.86500000000001</v>
      </c>
      <c r="D16" s="1">
        <v>469.86500000000001</v>
      </c>
      <c r="E16" s="15">
        <v>0</v>
      </c>
      <c r="F16" s="15">
        <v>0</v>
      </c>
      <c r="G16" s="15">
        <v>0</v>
      </c>
      <c r="H16" s="15">
        <v>0</v>
      </c>
      <c r="I16" s="15">
        <v>130</v>
      </c>
      <c r="J16" s="15">
        <v>166</v>
      </c>
      <c r="K16" s="21">
        <v>516</v>
      </c>
    </row>
    <row r="17" spans="1:11" x14ac:dyDescent="0.2">
      <c r="A17" s="27" t="s">
        <v>13</v>
      </c>
      <c r="B17" s="1">
        <v>1034.3869999999999</v>
      </c>
      <c r="C17" s="1">
        <v>1034.3869999999999</v>
      </c>
      <c r="D17" s="1">
        <v>1034.3869999999999</v>
      </c>
      <c r="E17" s="15">
        <v>1034</v>
      </c>
      <c r="F17" s="15">
        <v>1034</v>
      </c>
      <c r="G17" s="15">
        <v>333.33300000000003</v>
      </c>
      <c r="H17" s="15">
        <v>333</v>
      </c>
      <c r="I17" s="15">
        <v>556</v>
      </c>
      <c r="J17" s="15">
        <v>756</v>
      </c>
      <c r="K17" s="21">
        <v>756</v>
      </c>
    </row>
    <row r="18" spans="1:11" x14ac:dyDescent="0.2">
      <c r="A18" s="27" t="s">
        <v>14</v>
      </c>
      <c r="B18" s="1">
        <v>1919.768</v>
      </c>
      <c r="C18" s="1">
        <v>3317.1579999999999</v>
      </c>
      <c r="D18" s="1">
        <v>1618</v>
      </c>
      <c r="E18" s="15">
        <v>1059.866</v>
      </c>
      <c r="F18" s="15">
        <v>1054</v>
      </c>
      <c r="G18" s="15">
        <v>565</v>
      </c>
      <c r="H18" s="15">
        <v>559</v>
      </c>
      <c r="I18" s="15">
        <v>566</v>
      </c>
      <c r="J18" s="15">
        <v>732</v>
      </c>
      <c r="K18" s="21">
        <v>666</v>
      </c>
    </row>
    <row r="19" spans="1:11" x14ac:dyDescent="0.2">
      <c r="A19" s="28" t="s">
        <v>15</v>
      </c>
      <c r="B19" s="1">
        <f t="shared" ref="B19:F19" si="3">SUM(B16:B18)</f>
        <v>3424.02</v>
      </c>
      <c r="C19" s="1">
        <f t="shared" si="3"/>
        <v>4821.41</v>
      </c>
      <c r="D19" s="1">
        <f t="shared" si="3"/>
        <v>3122.252</v>
      </c>
      <c r="E19" s="1">
        <f t="shared" si="3"/>
        <v>2093.866</v>
      </c>
      <c r="F19" s="15">
        <f t="shared" si="3"/>
        <v>2088</v>
      </c>
      <c r="G19" s="15">
        <f t="shared" ref="G19" si="4">SUM(G16:G18)</f>
        <v>898.33300000000008</v>
      </c>
      <c r="H19" s="15">
        <f t="shared" ref="H19" si="5">SUM(H16:H18)</f>
        <v>892</v>
      </c>
      <c r="I19" s="15">
        <f t="shared" ref="I19:J19" si="6">SUM(I16:I18)</f>
        <v>1252</v>
      </c>
      <c r="J19" s="15">
        <f t="shared" si="6"/>
        <v>1654</v>
      </c>
      <c r="K19" s="21">
        <f t="shared" ref="K19" si="7">SUM(K16:K18)</f>
        <v>1938</v>
      </c>
    </row>
    <row r="20" spans="1:11" x14ac:dyDescent="0.2">
      <c r="A20" s="29" t="s">
        <v>6</v>
      </c>
      <c r="B20" s="1">
        <v>1499</v>
      </c>
      <c r="C20" s="2">
        <v>1473</v>
      </c>
      <c r="D20" s="2">
        <v>1486</v>
      </c>
      <c r="E20" s="2">
        <v>1480.0319999999999</v>
      </c>
      <c r="F20" s="18">
        <v>1459</v>
      </c>
      <c r="G20" s="18">
        <v>1312</v>
      </c>
      <c r="H20" s="18">
        <v>1236</v>
      </c>
      <c r="I20" s="18">
        <v>1171</v>
      </c>
      <c r="J20" s="18">
        <v>1221</v>
      </c>
      <c r="K20" s="23">
        <v>919</v>
      </c>
    </row>
    <row r="21" spans="1:11" s="40" customFormat="1" x14ac:dyDescent="0.2">
      <c r="A21" s="28" t="s">
        <v>4</v>
      </c>
      <c r="B21" s="37">
        <f>B15+B19+B20</f>
        <v>86850.02</v>
      </c>
      <c r="C21" s="37">
        <f>C15+C19+C20</f>
        <v>100796.41</v>
      </c>
      <c r="D21" s="37">
        <f>D15+D19+D20</f>
        <v>101231.25199999999</v>
      </c>
      <c r="E21" s="37">
        <f>E15+E19+E20-1</f>
        <v>104452.04300000001</v>
      </c>
      <c r="F21" s="38">
        <f>F15+F19+F20</f>
        <v>100432</v>
      </c>
      <c r="G21" s="38">
        <f>G15+G19+G20</f>
        <v>87210.332999999999</v>
      </c>
      <c r="H21" s="38">
        <f>H15+H19+H20</f>
        <v>68931</v>
      </c>
      <c r="I21" s="38">
        <f>I15+I19+I20</f>
        <v>65371</v>
      </c>
      <c r="J21" s="38">
        <f>J15+J19+J20</f>
        <v>66184</v>
      </c>
      <c r="K21" s="39">
        <f>K15+K19+K20</f>
        <v>71014</v>
      </c>
    </row>
    <row r="22" spans="1:11" s="40" customFormat="1" x14ac:dyDescent="0.2">
      <c r="A22" s="41" t="s">
        <v>8</v>
      </c>
      <c r="B22" s="37">
        <f>B12-B21</f>
        <v>14730.979999999996</v>
      </c>
      <c r="C22" s="37">
        <f>C12-C21</f>
        <v>417.58999999999651</v>
      </c>
      <c r="D22" s="37">
        <f>D12-D21</f>
        <v>2638.9030000000057</v>
      </c>
      <c r="E22" s="37">
        <f>E12-E21-1</f>
        <v>-6633.8629999999976</v>
      </c>
      <c r="F22" s="38">
        <f>F12-F21</f>
        <v>-14437</v>
      </c>
      <c r="G22" s="38">
        <f>G12-G21</f>
        <v>-19260.332999999999</v>
      </c>
      <c r="H22" s="38">
        <f>H12-H21</f>
        <v>-5352</v>
      </c>
      <c r="I22" s="38">
        <f>I12-I21</f>
        <v>-459</v>
      </c>
      <c r="J22" s="38">
        <f>J12-J21</f>
        <v>1908</v>
      </c>
      <c r="K22" s="39">
        <f>K12-K21</f>
        <v>9274.8840000000055</v>
      </c>
    </row>
    <row r="23" spans="1:11" s="40" customFormat="1" ht="13.5" thickBot="1" x14ac:dyDescent="0.25">
      <c r="A23" s="42" t="s">
        <v>16</v>
      </c>
      <c r="B23" s="43">
        <f>B6+B22</f>
        <v>102568.98</v>
      </c>
      <c r="C23" s="43">
        <f>C6+C22</f>
        <v>102986.56999999999</v>
      </c>
      <c r="D23" s="43">
        <f>D6+D22</f>
        <v>105625.473</v>
      </c>
      <c r="E23" s="43">
        <f>E6+E22+1</f>
        <v>98992.61</v>
      </c>
      <c r="F23" s="44">
        <f>F6+F22</f>
        <v>84555.61</v>
      </c>
      <c r="G23" s="44">
        <f>G6+G22</f>
        <v>65295.277000000002</v>
      </c>
      <c r="H23" s="44">
        <f>H6+H22</f>
        <v>59943.277000000002</v>
      </c>
      <c r="I23" s="44">
        <f>I6+I22</f>
        <v>59484.277000000002</v>
      </c>
      <c r="J23" s="44">
        <f>J6+J22</f>
        <v>61392.277000000002</v>
      </c>
      <c r="K23" s="45">
        <f>K6+K22</f>
        <v>70667.161000000007</v>
      </c>
    </row>
    <row r="24" spans="1:11" hidden="1" x14ac:dyDescent="0.2">
      <c r="A24" s="11" t="s">
        <v>25</v>
      </c>
      <c r="B24" s="8"/>
      <c r="C24" s="8"/>
      <c r="D24" s="8"/>
      <c r="E24" s="8"/>
      <c r="F24" s="7"/>
      <c r="G24" s="7"/>
    </row>
    <row r="25" spans="1:11" hidden="1" x14ac:dyDescent="0.2">
      <c r="A25" s="9" t="s">
        <v>19</v>
      </c>
      <c r="B25" s="13"/>
      <c r="C25" s="13"/>
      <c r="D25" s="12"/>
      <c r="E25" s="14"/>
      <c r="F25" s="16"/>
      <c r="G25" s="16"/>
    </row>
    <row r="26" spans="1:11" x14ac:dyDescent="0.2">
      <c r="A26" s="9"/>
      <c r="B26" s="13"/>
      <c r="C26" s="8"/>
      <c r="D26" s="8"/>
      <c r="E26" s="14"/>
      <c r="F26" s="7"/>
    </row>
    <row r="27" spans="1:11" x14ac:dyDescent="0.2">
      <c r="A27" s="46" t="s">
        <v>20</v>
      </c>
      <c r="B27" s="46"/>
      <c r="C27" s="46" t="s">
        <v>22</v>
      </c>
      <c r="D27" s="47">
        <f>E23/D23-1</f>
        <v>-6.2796054887252373E-2</v>
      </c>
      <c r="E27" s="14"/>
      <c r="F27" s="7"/>
      <c r="H27" s="7"/>
    </row>
    <row r="28" spans="1:11" x14ac:dyDescent="0.2">
      <c r="A28" s="46" t="s">
        <v>21</v>
      </c>
      <c r="B28" s="48"/>
      <c r="C28" s="46" t="s">
        <v>22</v>
      </c>
      <c r="D28" s="47">
        <f>F23/E23-1</f>
        <v>-0.14583916920667106</v>
      </c>
      <c r="E28" s="14"/>
      <c r="F28" s="7"/>
    </row>
    <row r="29" spans="1:11" x14ac:dyDescent="0.2">
      <c r="A29" s="46" t="s">
        <v>26</v>
      </c>
      <c r="B29" s="48"/>
      <c r="C29" s="46" t="s">
        <v>22</v>
      </c>
      <c r="D29" s="47">
        <f>G23/F23-1</f>
        <v>-0.22778302941697182</v>
      </c>
      <c r="E29" s="14"/>
      <c r="F29" s="7"/>
    </row>
    <row r="30" spans="1:11" x14ac:dyDescent="0.2">
      <c r="A30" s="46" t="s">
        <v>27</v>
      </c>
      <c r="B30" s="48"/>
      <c r="C30" s="46" t="s">
        <v>22</v>
      </c>
      <c r="D30" s="47">
        <f>H23/G23-1</f>
        <v>-8.1966112189094442E-2</v>
      </c>
      <c r="E30" s="14"/>
      <c r="F30" s="7"/>
    </row>
    <row r="31" spans="1:11" x14ac:dyDescent="0.2">
      <c r="A31" s="46" t="s">
        <v>31</v>
      </c>
      <c r="B31" s="48"/>
      <c r="C31" s="46" t="s">
        <v>22</v>
      </c>
      <c r="D31" s="47">
        <f>I23/H23-1</f>
        <v>-7.6572390261546719E-3</v>
      </c>
      <c r="E31" s="14"/>
      <c r="F31" s="7"/>
    </row>
    <row r="32" spans="1:11" x14ac:dyDescent="0.2">
      <c r="A32" s="46" t="s">
        <v>37</v>
      </c>
      <c r="B32" s="48"/>
      <c r="C32" s="46" t="s">
        <v>38</v>
      </c>
      <c r="D32" s="47">
        <f>J23/I23-1</f>
        <v>3.2075702962650166E-2</v>
      </c>
      <c r="E32" s="14"/>
      <c r="F32" s="7"/>
    </row>
    <row r="33" spans="1:11" x14ac:dyDescent="0.2">
      <c r="A33" s="46" t="s">
        <v>40</v>
      </c>
      <c r="B33" s="48"/>
      <c r="C33" s="46" t="s">
        <v>38</v>
      </c>
      <c r="D33" s="47">
        <f>K23/J23-1</f>
        <v>0.15107574524398237</v>
      </c>
      <c r="E33" s="14"/>
      <c r="F33" s="7"/>
    </row>
    <row r="34" spans="1:11" x14ac:dyDescent="0.2">
      <c r="D34" s="47"/>
    </row>
    <row r="35" spans="1:11" x14ac:dyDescent="0.2">
      <c r="A35" s="10" t="s">
        <v>23</v>
      </c>
      <c r="G35" s="51"/>
      <c r="H35" s="51"/>
      <c r="I35" s="49" t="s">
        <v>17</v>
      </c>
      <c r="J35" s="49"/>
      <c r="K35" s="49"/>
    </row>
    <row r="36" spans="1:11" x14ac:dyDescent="0.2">
      <c r="A36" s="4">
        <v>43679</v>
      </c>
      <c r="B36" s="4"/>
      <c r="C36" s="4"/>
      <c r="D36" s="4"/>
      <c r="E36" s="4"/>
      <c r="G36" s="51"/>
      <c r="H36" s="51"/>
      <c r="I36" s="49" t="s">
        <v>18</v>
      </c>
      <c r="J36" s="49"/>
      <c r="K36" s="49"/>
    </row>
  </sheetData>
  <mergeCells count="3">
    <mergeCell ref="A3:K3"/>
    <mergeCell ref="I35:K35"/>
    <mergeCell ref="I36:K36"/>
  </mergeCells>
  <phoneticPr fontId="0" type="noConversion"/>
  <pageMargins left="0" right="0" top="0" bottom="0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ΚΤΑ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Diamanto Moyseos</cp:lastModifiedBy>
  <cp:lastPrinted>2018-08-27T10:40:04Z</cp:lastPrinted>
  <dcterms:created xsi:type="dcterms:W3CDTF">2000-04-26T06:57:50Z</dcterms:created>
  <dcterms:modified xsi:type="dcterms:W3CDTF">2019-08-02T09:22:04Z</dcterms:modified>
</cp:coreProperties>
</file>