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340" windowHeight="51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20" i="1"/>
  <c r="Y20"/>
  <c r="Y11"/>
  <c r="X11"/>
  <c r="W6" l="1"/>
  <c r="V6"/>
  <c r="W7"/>
  <c r="V7"/>
  <c r="V11" s="1"/>
  <c r="V20"/>
  <c r="W20"/>
  <c r="W11" l="1"/>
  <c r="U7"/>
  <c r="U6"/>
  <c r="T20"/>
  <c r="U20"/>
  <c r="T11"/>
  <c r="U11"/>
  <c r="R20" l="1"/>
  <c r="S20"/>
  <c r="R11"/>
  <c r="S11"/>
  <c r="L7"/>
  <c r="L6"/>
  <c r="N7"/>
  <c r="N6"/>
  <c r="P6" l="1"/>
  <c r="P11" s="1"/>
  <c r="P7"/>
  <c r="Q20"/>
  <c r="P20"/>
  <c r="Q11"/>
  <c r="O20"/>
  <c r="N20"/>
  <c r="M20"/>
  <c r="L20"/>
  <c r="O11"/>
  <c r="N11"/>
  <c r="M11"/>
  <c r="L11"/>
  <c r="K20"/>
  <c r="J20"/>
  <c r="I20"/>
  <c r="H20"/>
  <c r="G20"/>
  <c r="F20"/>
  <c r="E20"/>
  <c r="C20"/>
  <c r="D20"/>
  <c r="B20"/>
  <c r="K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<sst xmlns="http://schemas.openxmlformats.org/spreadsheetml/2006/main" count="66" uniqueCount="20">
  <si>
    <t>Είδος σύνταξης</t>
  </si>
  <si>
    <t>Σύνολο</t>
  </si>
  <si>
    <t>Σύνταξη Χηρείας</t>
  </si>
  <si>
    <t>Επίδομα Ορφανίας</t>
  </si>
  <si>
    <t>Σύνταξη Ανικανότητας</t>
  </si>
  <si>
    <t>Ετήσιο ποσό σύνταξης €</t>
  </si>
  <si>
    <t xml:space="preserve">ΚΛΑΔΟΣ ΣΤΑΤΙΣΤΙΚΗΣ </t>
  </si>
  <si>
    <t>ΥΠΗΡΕΣΙΕΣ ΚΟΙΝΩΝΙΚΩΝ ΑΣΦΑΛΙΣΕΩΝ</t>
  </si>
  <si>
    <t>Χρόνος</t>
  </si>
  <si>
    <t>Σύνταξη Αναπηρίας</t>
  </si>
  <si>
    <t>Εφάπαξ ποσό αντί σύνταξης (χηρείας)</t>
  </si>
  <si>
    <t>Αριθμός συνταξιούχων*</t>
  </si>
  <si>
    <t xml:space="preserve">Αριθμός δικαιούχων </t>
  </si>
  <si>
    <t>Ετήσιο ποσό €</t>
  </si>
  <si>
    <t xml:space="preserve">* Ο αριθμός των συνταξιούχων αναφέρεται στο μήνα Δεκέμβριο κάθε χρόνου. </t>
  </si>
  <si>
    <t>1.  Πίνακας που δείχνει κατά είδος σύνταξης τον αριθμό των τουρκοκυπρίων συνταξιούχων, των Υπηρεσιών Κοινωνικών Ασφαλίσεων, που διαμένουν στην Κύπρο ή στο εξωτερικό, και το ετήσιο ποσό σύνταξης που τους καταβλήθηκε για τα χρόνια 2007 - 2018</t>
  </si>
  <si>
    <t>2.  Δικαιούχοι εφάπαξ ποσού σύνταξης, κατά χρόνο για τα χρόνια 2007 - 2018</t>
  </si>
  <si>
    <t>Τουρκοκύπριοι συνταξιούχοι 2007-2018</t>
  </si>
  <si>
    <t xml:space="preserve">Θεσμοθετημένη Σύνταξη </t>
  </si>
  <si>
    <t>Εφάπαξ ποσό αντί σύνταξης (θεσμοθετημένης)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</si>
</sst>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[$-408]d\-mmm\-yy;@"/>
  </numFmts>
  <fonts count="7">
    <font>
      <sz val="10"/>
      <name val="Arial"/>
      <charset val="161"/>
    </font>
    <font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vertic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7" xfId="0" applyNumberFormat="1" applyBorder="1"/>
    <xf numFmtId="164" fontId="0" fillId="0" borderId="8" xfId="0" applyNumberForma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6" xfId="0" applyBorder="1"/>
    <xf numFmtId="0" fontId="0" fillId="0" borderId="9" xfId="0" applyBorder="1"/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64" fontId="6" fillId="0" borderId="12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4" fontId="6" fillId="0" borderId="12" xfId="0" applyNumberFormat="1" applyFont="1" applyBorder="1"/>
    <xf numFmtId="164" fontId="6" fillId="0" borderId="13" xfId="0" applyNumberFormat="1" applyFont="1" applyBorder="1"/>
    <xf numFmtId="0" fontId="5" fillId="0" borderId="0" xfId="0" applyFont="1" applyBorder="1"/>
    <xf numFmtId="0" fontId="5" fillId="0" borderId="0" xfId="0" applyFont="1"/>
    <xf numFmtId="3" fontId="6" fillId="0" borderId="12" xfId="0" applyNumberFormat="1" applyFont="1" applyBorder="1"/>
    <xf numFmtId="165" fontId="5" fillId="0" borderId="0" xfId="0" applyNumberFormat="1" applyFont="1" applyBorder="1" applyAlignment="1">
      <alignment horizontal="left"/>
    </xf>
    <xf numFmtId="164" fontId="0" fillId="0" borderId="21" xfId="0" applyNumberFormat="1" applyBorder="1"/>
    <xf numFmtId="164" fontId="0" fillId="0" borderId="22" xfId="0" applyNumberFormat="1" applyBorder="1" applyAlignment="1">
      <alignment horizontal="right"/>
    </xf>
    <xf numFmtId="164" fontId="6" fillId="0" borderId="23" xfId="0" applyNumberFormat="1" applyFont="1" applyBorder="1" applyAlignment="1">
      <alignment horizontal="right"/>
    </xf>
    <xf numFmtId="3" fontId="6" fillId="0" borderId="13" xfId="0" applyNumberFormat="1" applyFont="1" applyBorder="1"/>
    <xf numFmtId="0" fontId="4" fillId="0" borderId="21" xfId="0" applyFont="1" applyBorder="1" applyAlignment="1">
      <alignment horizontal="center" vertical="center" wrapText="1"/>
    </xf>
    <xf numFmtId="164" fontId="6" fillId="0" borderId="23" xfId="0" applyNumberFormat="1" applyFont="1" applyBorder="1"/>
    <xf numFmtId="164" fontId="0" fillId="0" borderId="0" xfId="0" applyNumberFormat="1"/>
    <xf numFmtId="0" fontId="4" fillId="0" borderId="1" xfId="0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24" xfId="0" applyFont="1" applyFill="1" applyBorder="1" applyAlignment="1">
      <alignment horizontal="left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18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"/>
  <sheetViews>
    <sheetView tabSelected="1" workbookViewId="0">
      <pane xSplit="9" ySplit="1" topLeftCell="P2" activePane="bottomRight" state="frozen"/>
      <selection pane="topRight" activeCell="J1" sqref="J1"/>
      <selection pane="bottomLeft" activeCell="A2" sqref="A2"/>
      <selection pane="bottomRight" activeCell="V6" sqref="V6"/>
    </sheetView>
  </sheetViews>
  <sheetFormatPr defaultRowHeight="12.75"/>
  <cols>
    <col min="1" max="1" width="19" customWidth="1"/>
    <col min="2" max="2" width="12.5703125" hidden="1" customWidth="1"/>
    <col min="3" max="3" width="11.42578125" hidden="1" customWidth="1"/>
    <col min="4" max="4" width="12.5703125" hidden="1" customWidth="1"/>
    <col min="5" max="5" width="11.7109375" hidden="1" customWidth="1"/>
    <col min="6" max="6" width="12.7109375" hidden="1" customWidth="1"/>
    <col min="7" max="7" width="11.28515625" hidden="1" customWidth="1"/>
    <col min="8" max="8" width="12.7109375" hidden="1" customWidth="1"/>
    <col min="9" max="9" width="12.42578125" hidden="1" customWidth="1"/>
    <col min="10" max="10" width="12.7109375" hidden="1" customWidth="1"/>
    <col min="11" max="11" width="12.140625" hidden="1" customWidth="1"/>
    <col min="12" max="12" width="12.42578125" hidden="1" customWidth="1"/>
    <col min="13" max="13" width="12.28515625" hidden="1" customWidth="1"/>
    <col min="14" max="14" width="12.42578125" hidden="1" customWidth="1"/>
    <col min="15" max="15" width="13.5703125" hidden="1" customWidth="1"/>
    <col min="16" max="16" width="13.42578125" customWidth="1"/>
    <col min="17" max="17" width="11.7109375" customWidth="1"/>
    <col min="18" max="18" width="12.85546875" customWidth="1"/>
    <col min="19" max="19" width="12.5703125" customWidth="1"/>
    <col min="20" max="22" width="13.28515625" customWidth="1"/>
    <col min="23" max="23" width="12.42578125" customWidth="1"/>
    <col min="24" max="24" width="13" customWidth="1"/>
    <col min="25" max="25" width="12.140625" customWidth="1"/>
  </cols>
  <sheetData>
    <row r="1" spans="1:25" ht="40.5" customHeight="1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13.5" thickBot="1"/>
    <row r="3" spans="1:25" ht="20.100000000000001" customHeight="1">
      <c r="A3" s="3" t="s">
        <v>8</v>
      </c>
      <c r="B3" s="51">
        <v>2007</v>
      </c>
      <c r="C3" s="51"/>
      <c r="D3" s="51">
        <v>2008</v>
      </c>
      <c r="E3" s="51"/>
      <c r="F3" s="51">
        <v>2009</v>
      </c>
      <c r="G3" s="51"/>
      <c r="H3" s="51">
        <v>2010</v>
      </c>
      <c r="I3" s="51"/>
      <c r="J3" s="51">
        <v>2011</v>
      </c>
      <c r="K3" s="58"/>
      <c r="L3" s="51">
        <v>2012</v>
      </c>
      <c r="M3" s="51"/>
      <c r="N3" s="51">
        <v>2013</v>
      </c>
      <c r="O3" s="51"/>
      <c r="P3" s="51">
        <v>2014</v>
      </c>
      <c r="Q3" s="51"/>
      <c r="R3" s="51">
        <v>2015</v>
      </c>
      <c r="S3" s="51"/>
      <c r="T3" s="51">
        <v>2016</v>
      </c>
      <c r="U3" s="51"/>
      <c r="V3" s="51">
        <v>2017</v>
      </c>
      <c r="W3" s="51"/>
      <c r="X3" s="51">
        <v>2018</v>
      </c>
      <c r="Y3" s="67"/>
    </row>
    <row r="4" spans="1:25" ht="20.100000000000001" customHeight="1">
      <c r="A4" s="25" t="s">
        <v>0</v>
      </c>
      <c r="B4" s="52" t="s">
        <v>11</v>
      </c>
      <c r="C4" s="54" t="s">
        <v>5</v>
      </c>
      <c r="D4" s="52" t="s">
        <v>11</v>
      </c>
      <c r="E4" s="54" t="s">
        <v>5</v>
      </c>
      <c r="F4" s="52" t="s">
        <v>11</v>
      </c>
      <c r="G4" s="54" t="s">
        <v>5</v>
      </c>
      <c r="H4" s="52" t="s">
        <v>11</v>
      </c>
      <c r="I4" s="54" t="s">
        <v>5</v>
      </c>
      <c r="J4" s="52" t="s">
        <v>11</v>
      </c>
      <c r="K4" s="60" t="s">
        <v>5</v>
      </c>
      <c r="L4" s="52" t="s">
        <v>11</v>
      </c>
      <c r="M4" s="54" t="s">
        <v>5</v>
      </c>
      <c r="N4" s="52" t="s">
        <v>11</v>
      </c>
      <c r="O4" s="54" t="s">
        <v>5</v>
      </c>
      <c r="P4" s="52" t="s">
        <v>11</v>
      </c>
      <c r="Q4" s="54" t="s">
        <v>5</v>
      </c>
      <c r="R4" s="52" t="s">
        <v>11</v>
      </c>
      <c r="S4" s="54" t="s">
        <v>5</v>
      </c>
      <c r="T4" s="52" t="s">
        <v>11</v>
      </c>
      <c r="U4" s="54" t="s">
        <v>5</v>
      </c>
      <c r="V4" s="52" t="s">
        <v>11</v>
      </c>
      <c r="W4" s="54" t="s">
        <v>5</v>
      </c>
      <c r="X4" s="52" t="s">
        <v>11</v>
      </c>
      <c r="Y4" s="68" t="s">
        <v>5</v>
      </c>
    </row>
    <row r="5" spans="1:25" ht="11.25" customHeight="1">
      <c r="A5" s="4"/>
      <c r="B5" s="53"/>
      <c r="C5" s="55"/>
      <c r="D5" s="53"/>
      <c r="E5" s="55"/>
      <c r="F5" s="53"/>
      <c r="G5" s="55"/>
      <c r="H5" s="53"/>
      <c r="I5" s="55"/>
      <c r="J5" s="53"/>
      <c r="K5" s="61"/>
      <c r="L5" s="53"/>
      <c r="M5" s="55"/>
      <c r="N5" s="53"/>
      <c r="O5" s="55"/>
      <c r="P5" s="53"/>
      <c r="Q5" s="55"/>
      <c r="R5" s="53"/>
      <c r="S5" s="55"/>
      <c r="T5" s="53"/>
      <c r="U5" s="55"/>
      <c r="V5" s="53"/>
      <c r="W5" s="55"/>
      <c r="X5" s="53"/>
      <c r="Y5" s="69"/>
    </row>
    <row r="6" spans="1:25" ht="25.5">
      <c r="A6" s="49" t="s">
        <v>18</v>
      </c>
      <c r="B6" s="2">
        <v>2345</v>
      </c>
      <c r="C6" s="8">
        <v>6202255</v>
      </c>
      <c r="D6" s="2">
        <v>2339</v>
      </c>
      <c r="E6" s="8">
        <v>11092383</v>
      </c>
      <c r="F6" s="2">
        <v>2264</v>
      </c>
      <c r="G6" s="8">
        <v>11444197</v>
      </c>
      <c r="H6" s="2">
        <v>2298</v>
      </c>
      <c r="I6" s="8">
        <v>11876509</v>
      </c>
      <c r="J6" s="2">
        <v>2249</v>
      </c>
      <c r="K6" s="32">
        <v>12008468</v>
      </c>
      <c r="L6" s="39">
        <f>2336+2</f>
        <v>2338</v>
      </c>
      <c r="M6" s="8">
        <v>11892233.430000002</v>
      </c>
      <c r="N6" s="39">
        <f>2262+2</f>
        <v>2264</v>
      </c>
      <c r="O6" s="8">
        <v>11628203.300000001</v>
      </c>
      <c r="P6" s="2">
        <f>2239+2</f>
        <v>2241</v>
      </c>
      <c r="Q6" s="8">
        <v>11307036.870000001</v>
      </c>
      <c r="R6" s="2">
        <v>2147</v>
      </c>
      <c r="S6" s="8">
        <v>10901257</v>
      </c>
      <c r="T6" s="2">
        <v>2065</v>
      </c>
      <c r="U6" s="8">
        <f>10578684.9+12010.83</f>
        <v>10590695.73</v>
      </c>
      <c r="V6" s="2">
        <f>1966+2</f>
        <v>1968</v>
      </c>
      <c r="W6" s="8">
        <f>10030699.1+12108.2</f>
        <v>10042807.299999999</v>
      </c>
      <c r="X6" s="2">
        <v>1865</v>
      </c>
      <c r="Y6" s="11">
        <v>9668527</v>
      </c>
    </row>
    <row r="7" spans="1:25" ht="20.100000000000001" customHeight="1">
      <c r="A7" s="5" t="s">
        <v>2</v>
      </c>
      <c r="B7" s="2">
        <v>1841</v>
      </c>
      <c r="C7" s="8">
        <v>4256677</v>
      </c>
      <c r="D7" s="2">
        <v>1791</v>
      </c>
      <c r="E7" s="8">
        <v>7513726</v>
      </c>
      <c r="F7" s="2">
        <v>1773</v>
      </c>
      <c r="G7" s="8">
        <v>7635741</v>
      </c>
      <c r="H7" s="2">
        <v>1756</v>
      </c>
      <c r="I7" s="8">
        <v>7884128</v>
      </c>
      <c r="J7" s="2">
        <v>1722</v>
      </c>
      <c r="K7" s="32">
        <v>7996097</v>
      </c>
      <c r="L7" s="39">
        <f>1826+10</f>
        <v>1836</v>
      </c>
      <c r="M7" s="8">
        <v>7964289.3499999996</v>
      </c>
      <c r="N7" s="39">
        <f>1746+9</f>
        <v>1755</v>
      </c>
      <c r="O7" s="8">
        <v>7847976.3200000003</v>
      </c>
      <c r="P7" s="39">
        <f>1763+8</f>
        <v>1771</v>
      </c>
      <c r="Q7" s="8">
        <v>7658880.71</v>
      </c>
      <c r="R7" s="39">
        <v>1702</v>
      </c>
      <c r="S7" s="8">
        <v>7497737</v>
      </c>
      <c r="T7" s="39">
        <v>1641</v>
      </c>
      <c r="U7" s="8">
        <f>7220250.18+49079.37</f>
        <v>7269329.5499999998</v>
      </c>
      <c r="V7" s="39">
        <f>1574+8</f>
        <v>1582</v>
      </c>
      <c r="W7" s="8">
        <f>7024633.97+49013.64</f>
        <v>7073647.6099999994</v>
      </c>
      <c r="X7" s="39">
        <v>1518</v>
      </c>
      <c r="Y7" s="11">
        <v>6881563</v>
      </c>
    </row>
    <row r="8" spans="1:25" ht="20.100000000000001" customHeight="1">
      <c r="A8" s="5" t="s">
        <v>4</v>
      </c>
      <c r="B8" s="2">
        <v>37</v>
      </c>
      <c r="C8" s="8">
        <v>59366</v>
      </c>
      <c r="D8" s="2">
        <v>31</v>
      </c>
      <c r="E8" s="8">
        <v>92809</v>
      </c>
      <c r="F8" s="2">
        <v>29</v>
      </c>
      <c r="G8" s="8">
        <v>96332</v>
      </c>
      <c r="H8" s="2">
        <v>22</v>
      </c>
      <c r="I8" s="8">
        <v>81766</v>
      </c>
      <c r="J8" s="2">
        <v>21</v>
      </c>
      <c r="K8" s="32">
        <v>81305</v>
      </c>
      <c r="L8" s="39">
        <v>18</v>
      </c>
      <c r="M8" s="8">
        <v>77613.95</v>
      </c>
      <c r="N8" s="39">
        <v>16</v>
      </c>
      <c r="O8" s="8">
        <v>76324.89</v>
      </c>
      <c r="P8" s="2">
        <v>14</v>
      </c>
      <c r="Q8" s="8">
        <v>65030.15</v>
      </c>
      <c r="R8" s="2">
        <v>15</v>
      </c>
      <c r="S8" s="8">
        <v>48802</v>
      </c>
      <c r="T8" s="2">
        <v>14</v>
      </c>
      <c r="U8" s="8">
        <v>72892.27</v>
      </c>
      <c r="V8" s="2">
        <v>13</v>
      </c>
      <c r="W8" s="8">
        <v>63674.04</v>
      </c>
      <c r="X8" s="2">
        <v>11</v>
      </c>
      <c r="Y8" s="11">
        <v>56427</v>
      </c>
    </row>
    <row r="9" spans="1:25" ht="20.100000000000001" customHeight="1">
      <c r="A9" s="5" t="s">
        <v>9</v>
      </c>
      <c r="B9" s="2">
        <v>11</v>
      </c>
      <c r="C9" s="8">
        <v>21786</v>
      </c>
      <c r="D9" s="2">
        <v>12</v>
      </c>
      <c r="E9" s="8">
        <v>43391</v>
      </c>
      <c r="F9" s="2">
        <v>9</v>
      </c>
      <c r="G9" s="8">
        <v>35681</v>
      </c>
      <c r="H9" s="2">
        <v>11</v>
      </c>
      <c r="I9" s="8">
        <v>50056</v>
      </c>
      <c r="J9" s="2">
        <v>11</v>
      </c>
      <c r="K9" s="32">
        <v>54875</v>
      </c>
      <c r="L9" s="39">
        <v>11</v>
      </c>
      <c r="M9" s="8">
        <v>63115.55999999999</v>
      </c>
      <c r="N9" s="39">
        <v>11</v>
      </c>
      <c r="O9" s="8">
        <v>47396.030000000006</v>
      </c>
      <c r="P9" s="2">
        <v>11</v>
      </c>
      <c r="Q9" s="8">
        <v>46337.590000000004</v>
      </c>
      <c r="R9" s="2">
        <v>12</v>
      </c>
      <c r="S9" s="8">
        <v>48414</v>
      </c>
      <c r="T9" s="2">
        <v>10</v>
      </c>
      <c r="U9" s="8">
        <v>41123.01</v>
      </c>
      <c r="V9" s="2">
        <v>11</v>
      </c>
      <c r="W9" s="8">
        <v>41229.24</v>
      </c>
      <c r="X9" s="2">
        <v>10</v>
      </c>
      <c r="Y9" s="11">
        <v>39836</v>
      </c>
    </row>
    <row r="10" spans="1:25" ht="20.100000000000001" customHeight="1" thickBot="1">
      <c r="A10" s="15" t="s">
        <v>3</v>
      </c>
      <c r="B10" s="6">
        <v>16</v>
      </c>
      <c r="C10" s="10">
        <v>31925</v>
      </c>
      <c r="D10" s="6">
        <v>17</v>
      </c>
      <c r="E10" s="10">
        <v>52163</v>
      </c>
      <c r="F10" s="6">
        <v>8</v>
      </c>
      <c r="G10" s="10">
        <v>54575</v>
      </c>
      <c r="H10" s="6">
        <v>17</v>
      </c>
      <c r="I10" s="10">
        <v>62511</v>
      </c>
      <c r="J10" s="6">
        <v>15</v>
      </c>
      <c r="K10" s="33">
        <v>55685</v>
      </c>
      <c r="L10" s="40">
        <v>21</v>
      </c>
      <c r="M10" s="41">
        <v>68180.05</v>
      </c>
      <c r="N10" s="40">
        <v>18</v>
      </c>
      <c r="O10" s="41">
        <v>61707.72</v>
      </c>
      <c r="P10" s="40">
        <v>18</v>
      </c>
      <c r="Q10" s="41">
        <v>62686.670000000006</v>
      </c>
      <c r="R10" s="40">
        <v>17</v>
      </c>
      <c r="S10" s="41">
        <v>60334</v>
      </c>
      <c r="T10" s="40">
        <v>18</v>
      </c>
      <c r="U10" s="41">
        <v>64278.26</v>
      </c>
      <c r="V10" s="40">
        <v>17</v>
      </c>
      <c r="W10" s="41">
        <v>59967.73</v>
      </c>
      <c r="X10" s="40">
        <v>16</v>
      </c>
      <c r="Y10" s="42">
        <v>59149</v>
      </c>
    </row>
    <row r="11" spans="1:25" ht="20.100000000000001" customHeight="1" thickBot="1">
      <c r="A11" s="19" t="s">
        <v>1</v>
      </c>
      <c r="B11" s="20">
        <f t="shared" ref="B11:M11" si="0">SUM(B6:B10)</f>
        <v>4250</v>
      </c>
      <c r="C11" s="21">
        <f t="shared" si="0"/>
        <v>10572009</v>
      </c>
      <c r="D11" s="20">
        <f t="shared" si="0"/>
        <v>4190</v>
      </c>
      <c r="E11" s="21">
        <f t="shared" si="0"/>
        <v>18794472</v>
      </c>
      <c r="F11" s="20">
        <f t="shared" si="0"/>
        <v>4083</v>
      </c>
      <c r="G11" s="21">
        <f t="shared" si="0"/>
        <v>19266526</v>
      </c>
      <c r="H11" s="20">
        <f t="shared" si="0"/>
        <v>4104</v>
      </c>
      <c r="I11" s="21">
        <f t="shared" si="0"/>
        <v>19954970</v>
      </c>
      <c r="J11" s="20">
        <f t="shared" si="0"/>
        <v>4018</v>
      </c>
      <c r="K11" s="34">
        <f t="shared" si="0"/>
        <v>20196430</v>
      </c>
      <c r="L11" s="21">
        <f t="shared" si="0"/>
        <v>4224</v>
      </c>
      <c r="M11" s="21">
        <f t="shared" si="0"/>
        <v>20065432.34</v>
      </c>
      <c r="N11" s="20">
        <f t="shared" ref="N11:S11" si="1">SUM(N6:N10)</f>
        <v>4064</v>
      </c>
      <c r="O11" s="30">
        <f t="shared" si="1"/>
        <v>19661608.260000002</v>
      </c>
      <c r="P11" s="20">
        <f t="shared" si="1"/>
        <v>4055</v>
      </c>
      <c r="Q11" s="30">
        <f t="shared" si="1"/>
        <v>19139971.990000002</v>
      </c>
      <c r="R11" s="20">
        <f t="shared" si="1"/>
        <v>3893</v>
      </c>
      <c r="S11" s="30">
        <f t="shared" si="1"/>
        <v>18556544</v>
      </c>
      <c r="T11" s="20">
        <f t="shared" ref="T11:V11" si="2">SUM(T6:T10)</f>
        <v>3748</v>
      </c>
      <c r="U11" s="30">
        <f t="shared" ref="U11:X11" si="3">SUM(U6:U10)</f>
        <v>18038318.820000004</v>
      </c>
      <c r="V11" s="20">
        <f t="shared" si="2"/>
        <v>3591</v>
      </c>
      <c r="W11" s="30">
        <f t="shared" si="3"/>
        <v>17281325.919999994</v>
      </c>
      <c r="X11" s="20">
        <f t="shared" si="3"/>
        <v>3420</v>
      </c>
      <c r="Y11" s="35">
        <f t="shared" ref="Y11" si="4">SUM(Y6:Y10)</f>
        <v>16705502</v>
      </c>
    </row>
    <row r="12" spans="1:25" ht="20.100000000000001" customHeight="1">
      <c r="A12" s="59" t="s">
        <v>14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pans="1:25" ht="13.5" customHeight="1">
      <c r="A13" s="14"/>
      <c r="B13" s="1"/>
      <c r="C13" s="22"/>
      <c r="D13" s="1"/>
      <c r="E13" s="22"/>
      <c r="F13" s="1"/>
      <c r="G13" s="22"/>
      <c r="H13" s="1"/>
      <c r="I13" s="22"/>
      <c r="J13" s="1"/>
      <c r="K13" s="22"/>
    </row>
    <row r="14" spans="1:25" ht="16.5" customHeight="1">
      <c r="A14" s="57" t="s">
        <v>16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14.25" customHeight="1" thickBot="1">
      <c r="A15" s="1"/>
      <c r="B15" s="24"/>
      <c r="C15" s="24"/>
      <c r="D15" s="24"/>
      <c r="E15" s="24"/>
      <c r="F15" s="24"/>
      <c r="G15" s="24"/>
      <c r="H15" s="24"/>
      <c r="I15" s="22"/>
      <c r="J15" s="1"/>
      <c r="K15" s="22"/>
    </row>
    <row r="16" spans="1:25" ht="17.25" customHeight="1">
      <c r="A16" s="64" t="s">
        <v>8</v>
      </c>
      <c r="B16" s="62">
        <v>2007</v>
      </c>
      <c r="C16" s="63"/>
      <c r="D16" s="51">
        <v>2008</v>
      </c>
      <c r="E16" s="51"/>
      <c r="F16" s="51">
        <v>2009</v>
      </c>
      <c r="G16" s="51"/>
      <c r="H16" s="51">
        <v>2010</v>
      </c>
      <c r="I16" s="51"/>
      <c r="J16" s="51">
        <v>2011</v>
      </c>
      <c r="K16" s="58"/>
      <c r="L16" s="51">
        <v>2012</v>
      </c>
      <c r="M16" s="51"/>
      <c r="N16" s="51">
        <v>2013</v>
      </c>
      <c r="O16" s="51"/>
      <c r="P16" s="51">
        <v>2014</v>
      </c>
      <c r="Q16" s="51"/>
      <c r="R16" s="51">
        <v>2015</v>
      </c>
      <c r="S16" s="51"/>
      <c r="T16" s="51">
        <v>2016</v>
      </c>
      <c r="U16" s="51"/>
      <c r="V16" s="51">
        <v>2017</v>
      </c>
      <c r="W16" s="51"/>
      <c r="X16" s="51">
        <v>2018</v>
      </c>
      <c r="Y16" s="67"/>
    </row>
    <row r="17" spans="1:26" ht="24.75" customHeight="1">
      <c r="A17" s="65"/>
      <c r="B17" s="13" t="s">
        <v>12</v>
      </c>
      <c r="C17" s="13" t="s">
        <v>13</v>
      </c>
      <c r="D17" s="13" t="s">
        <v>12</v>
      </c>
      <c r="E17" s="13" t="s">
        <v>13</v>
      </c>
      <c r="F17" s="13" t="s">
        <v>12</v>
      </c>
      <c r="G17" s="13" t="s">
        <v>13</v>
      </c>
      <c r="H17" s="13" t="s">
        <v>12</v>
      </c>
      <c r="I17" s="13" t="s">
        <v>13</v>
      </c>
      <c r="J17" s="13" t="s">
        <v>12</v>
      </c>
      <c r="K17" s="36" t="s">
        <v>13</v>
      </c>
      <c r="L17" s="13" t="s">
        <v>12</v>
      </c>
      <c r="M17" s="13" t="s">
        <v>13</v>
      </c>
      <c r="N17" s="13" t="s">
        <v>12</v>
      </c>
      <c r="O17" s="13" t="s">
        <v>13</v>
      </c>
      <c r="P17" s="43" t="s">
        <v>12</v>
      </c>
      <c r="Q17" s="43" t="s">
        <v>13</v>
      </c>
      <c r="R17" s="43" t="s">
        <v>12</v>
      </c>
      <c r="S17" s="43" t="s">
        <v>13</v>
      </c>
      <c r="T17" s="43" t="s">
        <v>12</v>
      </c>
      <c r="U17" s="45" t="s">
        <v>13</v>
      </c>
      <c r="V17" s="47" t="s">
        <v>12</v>
      </c>
      <c r="W17" s="47" t="s">
        <v>13</v>
      </c>
      <c r="X17" s="47" t="s">
        <v>12</v>
      </c>
      <c r="Y17" s="46" t="s">
        <v>13</v>
      </c>
    </row>
    <row r="18" spans="1:26" ht="38.25">
      <c r="A18" s="50" t="s">
        <v>19</v>
      </c>
      <c r="B18" s="2">
        <v>217</v>
      </c>
      <c r="C18" s="9">
        <v>654023</v>
      </c>
      <c r="D18" s="16">
        <v>301</v>
      </c>
      <c r="E18" s="17">
        <v>1611990</v>
      </c>
      <c r="F18" s="16">
        <v>172</v>
      </c>
      <c r="G18" s="17">
        <v>960988</v>
      </c>
      <c r="H18" s="16">
        <v>142</v>
      </c>
      <c r="I18" s="17">
        <v>883550</v>
      </c>
      <c r="J18" s="16">
        <v>72</v>
      </c>
      <c r="K18" s="23">
        <v>572593</v>
      </c>
      <c r="L18" s="16">
        <v>58</v>
      </c>
      <c r="M18" s="17">
        <v>503612.56</v>
      </c>
      <c r="N18" s="16">
        <v>47</v>
      </c>
      <c r="O18" s="17">
        <v>519215.73000000004</v>
      </c>
      <c r="P18" s="16">
        <v>43</v>
      </c>
      <c r="Q18" s="17">
        <v>629878.99</v>
      </c>
      <c r="R18" s="16">
        <v>60</v>
      </c>
      <c r="S18" s="17">
        <v>745488</v>
      </c>
      <c r="T18" s="16">
        <v>57</v>
      </c>
      <c r="U18" s="17">
        <v>658860.68000000005</v>
      </c>
      <c r="V18" s="16">
        <v>49</v>
      </c>
      <c r="W18" s="17">
        <v>586468.84</v>
      </c>
      <c r="X18" s="16">
        <v>37</v>
      </c>
      <c r="Y18" s="18">
        <v>524644</v>
      </c>
    </row>
    <row r="19" spans="1:26" ht="26.25" thickBot="1">
      <c r="A19" s="7" t="s">
        <v>10</v>
      </c>
      <c r="B19" s="6">
        <v>26</v>
      </c>
      <c r="C19" s="10">
        <v>68167</v>
      </c>
      <c r="D19" s="6">
        <v>19</v>
      </c>
      <c r="E19" s="10">
        <v>82773</v>
      </c>
      <c r="F19" s="6">
        <v>23</v>
      </c>
      <c r="G19" s="10">
        <v>114988</v>
      </c>
      <c r="H19" s="6">
        <v>23</v>
      </c>
      <c r="I19" s="10">
        <v>101353</v>
      </c>
      <c r="J19" s="6">
        <v>18</v>
      </c>
      <c r="K19" s="33">
        <v>79633</v>
      </c>
      <c r="L19" s="6">
        <v>14</v>
      </c>
      <c r="M19" s="10">
        <v>156667.70000000001</v>
      </c>
      <c r="N19" s="6">
        <v>4</v>
      </c>
      <c r="O19" s="10">
        <v>35593.39</v>
      </c>
      <c r="P19" s="6">
        <v>7</v>
      </c>
      <c r="Q19" s="10">
        <v>63090.93</v>
      </c>
      <c r="R19" s="6">
        <v>3</v>
      </c>
      <c r="S19" s="10">
        <v>24356</v>
      </c>
      <c r="T19" s="6">
        <v>2</v>
      </c>
      <c r="U19" s="10">
        <v>18620.59</v>
      </c>
      <c r="V19" s="6">
        <v>2</v>
      </c>
      <c r="W19" s="10">
        <v>11700.27</v>
      </c>
      <c r="X19" s="6">
        <v>0</v>
      </c>
      <c r="Y19" s="12">
        <v>0</v>
      </c>
    </row>
    <row r="20" spans="1:26" ht="20.100000000000001" customHeight="1" thickBot="1">
      <c r="A20" s="19" t="s">
        <v>1</v>
      </c>
      <c r="B20" s="20">
        <f t="shared" ref="B20:O20" si="5">SUM(B18:B19)</f>
        <v>243</v>
      </c>
      <c r="C20" s="26">
        <f t="shared" si="5"/>
        <v>722190</v>
      </c>
      <c r="D20" s="20">
        <f t="shared" si="5"/>
        <v>320</v>
      </c>
      <c r="E20" s="26">
        <f t="shared" si="5"/>
        <v>1694763</v>
      </c>
      <c r="F20" s="20">
        <f t="shared" si="5"/>
        <v>195</v>
      </c>
      <c r="G20" s="26">
        <f t="shared" si="5"/>
        <v>1075976</v>
      </c>
      <c r="H20" s="20">
        <f t="shared" si="5"/>
        <v>165</v>
      </c>
      <c r="I20" s="26">
        <f t="shared" si="5"/>
        <v>984903</v>
      </c>
      <c r="J20" s="20">
        <f t="shared" si="5"/>
        <v>90</v>
      </c>
      <c r="K20" s="37">
        <f t="shared" si="5"/>
        <v>652226</v>
      </c>
      <c r="L20" s="26">
        <f t="shared" si="5"/>
        <v>72</v>
      </c>
      <c r="M20" s="26">
        <f t="shared" si="5"/>
        <v>660280.26</v>
      </c>
      <c r="N20" s="26">
        <f t="shared" si="5"/>
        <v>51</v>
      </c>
      <c r="O20" s="26">
        <f t="shared" si="5"/>
        <v>554809.12</v>
      </c>
      <c r="P20" s="26">
        <f t="shared" ref="P20:Q20" si="6">SUM(P18:P19)</f>
        <v>50</v>
      </c>
      <c r="Q20" s="26">
        <f t="shared" si="6"/>
        <v>692969.92</v>
      </c>
      <c r="R20" s="26">
        <f t="shared" ref="R20:S20" si="7">SUM(R18:R19)</f>
        <v>63</v>
      </c>
      <c r="S20" s="26">
        <f t="shared" si="7"/>
        <v>769844</v>
      </c>
      <c r="T20" s="26">
        <f t="shared" ref="T20:U20" si="8">SUM(T18:T19)</f>
        <v>59</v>
      </c>
      <c r="U20" s="26">
        <f t="shared" si="8"/>
        <v>677481.27</v>
      </c>
      <c r="V20" s="26">
        <f t="shared" ref="V20:W20" si="9">SUM(V18:V19)</f>
        <v>51</v>
      </c>
      <c r="W20" s="26">
        <f t="shared" si="9"/>
        <v>598169.11</v>
      </c>
      <c r="X20" s="26">
        <f t="shared" ref="X20:Y20" si="10">SUM(X18:X19)</f>
        <v>37</v>
      </c>
      <c r="Y20" s="27">
        <f t="shared" si="10"/>
        <v>524644</v>
      </c>
    </row>
    <row r="21" spans="1:26">
      <c r="A21" s="1"/>
      <c r="B21" s="1"/>
      <c r="C21" s="1"/>
      <c r="I21" s="38"/>
      <c r="K21" s="38"/>
      <c r="M21" s="38"/>
      <c r="O21" s="38"/>
      <c r="Q21" s="38"/>
      <c r="Y21" s="48"/>
    </row>
    <row r="22" spans="1:26">
      <c r="A22" s="28" t="s">
        <v>17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R22" s="44"/>
      <c r="V22" s="38"/>
      <c r="W22" s="66" t="s">
        <v>6</v>
      </c>
      <c r="X22" s="66"/>
      <c r="Y22" s="66"/>
      <c r="Z22" s="44"/>
    </row>
    <row r="23" spans="1:26">
      <c r="A23" s="31">
        <v>43550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R23" s="44"/>
      <c r="W23" s="66" t="s">
        <v>7</v>
      </c>
      <c r="X23" s="66"/>
      <c r="Y23" s="66"/>
      <c r="Z23" s="44"/>
    </row>
  </sheetData>
  <mergeCells count="54">
    <mergeCell ref="J3:K3"/>
    <mergeCell ref="N4:N5"/>
    <mergeCell ref="O4:O5"/>
    <mergeCell ref="W23:Y23"/>
    <mergeCell ref="X3:Y3"/>
    <mergeCell ref="X4:X5"/>
    <mergeCell ref="Y4:Y5"/>
    <mergeCell ref="X16:Y16"/>
    <mergeCell ref="W22:Y22"/>
    <mergeCell ref="V3:W3"/>
    <mergeCell ref="V4:V5"/>
    <mergeCell ref="W4:W5"/>
    <mergeCell ref="V16:W16"/>
    <mergeCell ref="A16:A17"/>
    <mergeCell ref="D3:E3"/>
    <mergeCell ref="F3:G3"/>
    <mergeCell ref="H16:I16"/>
    <mergeCell ref="C4:C5"/>
    <mergeCell ref="D4:D5"/>
    <mergeCell ref="E4:E5"/>
    <mergeCell ref="F4:F5"/>
    <mergeCell ref="H3:I3"/>
    <mergeCell ref="A1:Y1"/>
    <mergeCell ref="A14:Y14"/>
    <mergeCell ref="R16:S16"/>
    <mergeCell ref="H4:H5"/>
    <mergeCell ref="I4:I5"/>
    <mergeCell ref="J16:K16"/>
    <mergeCell ref="N16:O16"/>
    <mergeCell ref="P4:P5"/>
    <mergeCell ref="Q4:Q5"/>
    <mergeCell ref="P16:Q16"/>
    <mergeCell ref="A12:Q12"/>
    <mergeCell ref="J4:J5"/>
    <mergeCell ref="K4:K5"/>
    <mergeCell ref="G4:G5"/>
    <mergeCell ref="F16:G16"/>
    <mergeCell ref="B16:C16"/>
    <mergeCell ref="L16:M16"/>
    <mergeCell ref="T16:U16"/>
    <mergeCell ref="B3:C3"/>
    <mergeCell ref="B4:B5"/>
    <mergeCell ref="T3:U3"/>
    <mergeCell ref="T4:T5"/>
    <mergeCell ref="U4:U5"/>
    <mergeCell ref="L3:M3"/>
    <mergeCell ref="N3:O3"/>
    <mergeCell ref="L4:L5"/>
    <mergeCell ref="M4:M5"/>
    <mergeCell ref="D16:E16"/>
    <mergeCell ref="R3:S3"/>
    <mergeCell ref="R4:R5"/>
    <mergeCell ref="S4:S5"/>
    <mergeCell ref="P3:Q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stchristou</cp:lastModifiedBy>
  <cp:lastPrinted>2019-03-26T10:17:14Z</cp:lastPrinted>
  <dcterms:created xsi:type="dcterms:W3CDTF">1999-12-21T10:27:18Z</dcterms:created>
  <dcterms:modified xsi:type="dcterms:W3CDTF">2019-10-11T08:52:04Z</dcterms:modified>
</cp:coreProperties>
</file>