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atistics\Final accounts\Ταμείο Αφερεγγυότητας\"/>
    </mc:Choice>
  </mc:AlternateContent>
  <bookViews>
    <workbookView xWindow="0" yWindow="0" windowWidth="11310" windowHeight="45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3" i="1" l="1"/>
  <c r="K9" i="1"/>
  <c r="K16" i="1"/>
  <c r="K18" i="1" l="1"/>
  <c r="K20" i="1" s="1"/>
  <c r="J3" i="1" l="1"/>
  <c r="J9" i="1"/>
  <c r="J18" i="1" s="1"/>
  <c r="J20" i="1" s="1"/>
  <c r="J16" i="1"/>
  <c r="I16" i="1" l="1"/>
  <c r="I9" i="1"/>
  <c r="H16" i="1"/>
  <c r="G13" i="1"/>
  <c r="G6" i="1"/>
  <c r="C14" i="1"/>
  <c r="C15" i="1" s="1"/>
  <c r="D14" i="1"/>
  <c r="D15" i="1" s="1"/>
  <c r="E14" i="1"/>
  <c r="E15" i="1" s="1"/>
  <c r="F14" i="1"/>
  <c r="F15" i="1" s="1"/>
  <c r="B14" i="1"/>
  <c r="B15" i="1" s="1"/>
  <c r="I18" i="1" l="1"/>
  <c r="G15" i="1"/>
  <c r="G16" i="1" s="1"/>
  <c r="G9" i="1"/>
  <c r="G18" i="1" l="1"/>
  <c r="F8" i="1"/>
  <c r="F9" i="1" s="1"/>
  <c r="F16" i="1"/>
  <c r="C16" i="1"/>
  <c r="B16" i="1"/>
  <c r="C9" i="1"/>
  <c r="B9" i="1"/>
  <c r="E16" i="1"/>
  <c r="D16" i="1"/>
  <c r="E9" i="1"/>
  <c r="D9" i="1"/>
  <c r="D18" i="1" l="1"/>
  <c r="B18" i="1"/>
  <c r="B20" i="1" s="1"/>
  <c r="C3" i="1" s="1"/>
  <c r="C20" i="1" s="1"/>
  <c r="D3" i="1" s="1"/>
  <c r="D20" i="1" s="1"/>
  <c r="E3" i="1" s="1"/>
  <c r="E18" i="1"/>
  <c r="C18" i="1"/>
  <c r="F18" i="1"/>
  <c r="E20" i="1" l="1"/>
  <c r="F3" i="1" s="1"/>
  <c r="F20" i="1"/>
  <c r="G3" i="1" s="1"/>
  <c r="G20" i="1" s="1"/>
  <c r="H9" i="1" l="1"/>
  <c r="H18" i="1" s="1"/>
  <c r="H20" i="1" s="1"/>
  <c r="I3" i="1" s="1"/>
  <c r="I20" i="1" s="1"/>
</calcChain>
</file>

<file path=xl/sharedStrings.xml><?xml version="1.0" encoding="utf-8"?>
<sst xmlns="http://schemas.openxmlformats.org/spreadsheetml/2006/main" count="47" uniqueCount="42">
  <si>
    <t>Αποθεματικό στην αρχή του έτους</t>
  </si>
  <si>
    <t>Εισπράξεις:</t>
  </si>
  <si>
    <t>Εισφορές (μεταφορά 16,6% από εισφορές στο Ταμείο Πλεονάζοντος Προσωπικού)</t>
  </si>
  <si>
    <t>Προμήθειες (είσπραξη τέλους ΑΑΑΔ)</t>
  </si>
  <si>
    <t>Σύνολο εισπράξεων</t>
  </si>
  <si>
    <t>Πληρωμές:</t>
  </si>
  <si>
    <t>Πληρωμές Λόγω Αφερεγγυότητας</t>
  </si>
  <si>
    <t>Διαχειριστικά και Διοικητικά Έξοδα</t>
  </si>
  <si>
    <t>Τόκοι*</t>
  </si>
  <si>
    <t>* Επιτόκιο για το 2011:</t>
  </si>
  <si>
    <t>13/04/2011 - 12/07/2011</t>
  </si>
  <si>
    <t>13/07/2011 - 08/11/2011</t>
  </si>
  <si>
    <t>09/11/2011 - 13/12/2011</t>
  </si>
  <si>
    <t>14/12/2011 - 31/12/2011</t>
  </si>
  <si>
    <t>Σύνολο Πληρωμών</t>
  </si>
  <si>
    <t>Διαφορά Εισπράξεων και Πληρωμών</t>
  </si>
  <si>
    <t>Αποθεματικό στο τέλος του έτους</t>
  </si>
  <si>
    <t>Έτος</t>
  </si>
  <si>
    <t>Πηγή: Λογιστήριο Υπηρεσιών Κοινωνικών Ασφαλίσεων</t>
  </si>
  <si>
    <t>ΚΛΑΔΟΣ ΣΤΑΤΙΣΤΙΚΗΣ</t>
  </si>
  <si>
    <t>ΥΠΗΡΕΣΙΕΣ ΚΟΙΝΩΝΙΚΩΝ ΑΣΦΑΛΙΣΕΩΝ</t>
  </si>
  <si>
    <t>Επιτόκιο για το 2012:</t>
  </si>
  <si>
    <t>01/01/2012-10/07/2012</t>
  </si>
  <si>
    <t>11/07/2012-31/12/2012</t>
  </si>
  <si>
    <t>01/01/2013-07/05/2013</t>
  </si>
  <si>
    <t>08/05/2013-31/12/2013</t>
  </si>
  <si>
    <t>Επιτόκιο για το 2013:</t>
  </si>
  <si>
    <t xml:space="preserve">01/01/2011 - 12/04/2011             </t>
  </si>
  <si>
    <t>Επιτόκιο για το 2014:</t>
  </si>
  <si>
    <t>01/01/2014-10/06/2014</t>
  </si>
  <si>
    <t>11/06/2014-09/09/2014</t>
  </si>
  <si>
    <t>10/09/2014-31/12/2014</t>
  </si>
  <si>
    <t>Μέσο σταθμισμένο:</t>
  </si>
  <si>
    <t>01/01/2015-08/12/2015</t>
  </si>
  <si>
    <t>09/12/2015-31/12/2015</t>
  </si>
  <si>
    <t>Επιτόκιο για το 2015:</t>
  </si>
  <si>
    <t>Επιτόκιο για το 2016:</t>
  </si>
  <si>
    <t>01/01/2016-15/03/2016</t>
  </si>
  <si>
    <t>16/03/2016-31/12/2016</t>
  </si>
  <si>
    <t>Οικονομικές καταστάσεις του Ταμείου για την Προστασία των Δικαιωμάτων των Εργοδοτουμένων σε Περίπτωση Αφερεγγυότητας του Εργοδότη για τα χρόνια 2008 - 2017</t>
  </si>
  <si>
    <t>Επιτόκιο για το 2017:</t>
  </si>
  <si>
    <t>01/01/2017-31/12/2017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</si>
</sst>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[$-408]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0" fontId="0" fillId="0" borderId="0" xfId="0" applyNumberFormat="1"/>
    <xf numFmtId="0" fontId="4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3" fontId="0" fillId="0" borderId="1" xfId="0" applyNumberFormat="1" applyBorder="1" applyAlignment="1">
      <alignment wrapText="1"/>
    </xf>
    <xf numFmtId="3" fontId="0" fillId="0" borderId="1" xfId="0" applyNumberFormat="1" applyBorder="1"/>
    <xf numFmtId="0" fontId="4" fillId="0" borderId="1" xfId="0" applyFont="1" applyBorder="1" applyAlignment="1">
      <alignment wrapText="1"/>
    </xf>
    <xf numFmtId="164" fontId="0" fillId="0" borderId="0" xfId="0" applyNumberFormat="1" applyAlignment="1">
      <alignment horizontal="left" wrapText="1"/>
    </xf>
    <xf numFmtId="10" fontId="4" fillId="0" borderId="0" xfId="0" applyNumberFormat="1" applyFont="1"/>
    <xf numFmtId="3" fontId="0" fillId="0" borderId="1" xfId="0" applyNumberFormat="1" applyFill="1" applyBorder="1"/>
    <xf numFmtId="10" fontId="0" fillId="0" borderId="1" xfId="1" applyNumberFormat="1" applyFont="1" applyBorder="1" applyAlignment="1">
      <alignment wrapText="1"/>
    </xf>
    <xf numFmtId="0" fontId="4" fillId="0" borderId="0" xfId="0" applyFont="1" applyAlignment="1"/>
    <xf numFmtId="16" fontId="0" fillId="0" borderId="0" xfId="0" applyNumberFormat="1"/>
    <xf numFmtId="0" fontId="6" fillId="0" borderId="0" xfId="0" applyFont="1"/>
    <xf numFmtId="0" fontId="0" fillId="0" borderId="1" xfId="0" applyFill="1" applyBorder="1"/>
    <xf numFmtId="10" fontId="0" fillId="0" borderId="1" xfId="1" applyNumberFormat="1" applyFont="1" applyFill="1" applyBorder="1" applyAlignment="1">
      <alignment wrapText="1"/>
    </xf>
    <xf numFmtId="41" fontId="0" fillId="0" borderId="1" xfId="0" applyNumberFormat="1" applyFill="1" applyBorder="1"/>
    <xf numFmtId="10" fontId="0" fillId="0" borderId="1" xfId="0" applyNumberForma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0" fontId="3" fillId="0" borderId="0" xfId="0" applyFont="1"/>
    <xf numFmtId="10" fontId="7" fillId="0" borderId="0" xfId="0" applyNumberFormat="1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I36" sqref="I36"/>
    </sheetView>
  </sheetViews>
  <sheetFormatPr defaultRowHeight="15" x14ac:dyDescent="0.25"/>
  <cols>
    <col min="1" max="1" width="38.85546875" style="1" customWidth="1"/>
    <col min="2" max="2" width="10.140625" bestFit="1" customWidth="1"/>
    <col min="3" max="3" width="13.28515625" customWidth="1"/>
    <col min="4" max="5" width="11.140625" bestFit="1" customWidth="1"/>
    <col min="6" max="6" width="14.42578125" customWidth="1"/>
    <col min="7" max="11" width="11.140625" bestFit="1" customWidth="1"/>
  </cols>
  <sheetData>
    <row r="1" spans="1:11" ht="33" customHeight="1" x14ac:dyDescent="0.25">
      <c r="A1" s="36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42.75" customHeight="1" x14ac:dyDescent="0.25">
      <c r="A2" s="9" t="s">
        <v>17</v>
      </c>
      <c r="B2" s="25">
        <v>2008</v>
      </c>
      <c r="C2" s="25">
        <v>2009</v>
      </c>
      <c r="D2" s="25">
        <v>2010</v>
      </c>
      <c r="E2" s="25">
        <v>2011</v>
      </c>
      <c r="F2" s="26">
        <v>2012</v>
      </c>
      <c r="G2" s="26">
        <v>2013</v>
      </c>
      <c r="H2" s="26">
        <v>2014</v>
      </c>
      <c r="I2" s="26">
        <v>2015</v>
      </c>
      <c r="J2" s="26">
        <v>2016</v>
      </c>
      <c r="K2" s="26">
        <v>2017</v>
      </c>
    </row>
    <row r="3" spans="1:11" x14ac:dyDescent="0.25">
      <c r="A3" s="5" t="s">
        <v>0</v>
      </c>
      <c r="B3" s="7">
        <v>69220907</v>
      </c>
      <c r="C3" s="8">
        <f>B20</f>
        <v>84108435</v>
      </c>
      <c r="D3" s="8">
        <f t="shared" ref="D3:G3" si="0">C20</f>
        <v>97918161</v>
      </c>
      <c r="E3" s="8">
        <f t="shared" si="0"/>
        <v>112177578</v>
      </c>
      <c r="F3" s="12">
        <f t="shared" si="0"/>
        <v>127044429</v>
      </c>
      <c r="G3" s="12">
        <f t="shared" si="0"/>
        <v>141305745</v>
      </c>
      <c r="H3" s="12">
        <v>153988408</v>
      </c>
      <c r="I3" s="12">
        <f>H20</f>
        <v>166415205</v>
      </c>
      <c r="J3" s="12">
        <f>I20</f>
        <v>178739495.65000001</v>
      </c>
      <c r="K3" s="12">
        <f>J20</f>
        <v>191499077.65000001</v>
      </c>
    </row>
    <row r="4" spans="1:11" x14ac:dyDescent="0.25">
      <c r="A4" s="5"/>
      <c r="B4" s="5"/>
      <c r="C4" s="6"/>
      <c r="D4" s="6"/>
      <c r="E4" s="6"/>
      <c r="F4" s="17"/>
      <c r="G4" s="17"/>
      <c r="H4" s="17"/>
      <c r="I4" s="17"/>
      <c r="J4" s="17"/>
      <c r="K4" s="17"/>
    </row>
    <row r="5" spans="1:11" x14ac:dyDescent="0.25">
      <c r="A5" s="9" t="s">
        <v>1</v>
      </c>
      <c r="B5" s="5"/>
      <c r="C5" s="6"/>
      <c r="D5" s="6"/>
      <c r="E5" s="6"/>
      <c r="F5" s="17"/>
      <c r="G5" s="17"/>
      <c r="H5" s="17"/>
      <c r="I5" s="17"/>
      <c r="J5" s="17"/>
      <c r="K5" s="17"/>
    </row>
    <row r="6" spans="1:11" ht="30.75" customHeight="1" x14ac:dyDescent="0.25">
      <c r="A6" s="5" t="s">
        <v>2</v>
      </c>
      <c r="B6" s="7">
        <v>12601267</v>
      </c>
      <c r="C6" s="8">
        <v>13372277</v>
      </c>
      <c r="D6" s="8">
        <v>13867152</v>
      </c>
      <c r="E6" s="8">
        <v>14202233</v>
      </c>
      <c r="F6" s="12">
        <v>13892293</v>
      </c>
      <c r="G6" s="12">
        <f>12650216.42</f>
        <v>12650216.42</v>
      </c>
      <c r="H6" s="12">
        <v>12159709</v>
      </c>
      <c r="I6" s="12">
        <v>12304192</v>
      </c>
      <c r="J6" s="12">
        <v>12789518</v>
      </c>
      <c r="K6" s="12">
        <v>14038647</v>
      </c>
    </row>
    <row r="7" spans="1:11" x14ac:dyDescent="0.25">
      <c r="A7" s="5" t="s">
        <v>3</v>
      </c>
      <c r="B7" s="7">
        <v>321</v>
      </c>
      <c r="C7" s="8">
        <v>432</v>
      </c>
      <c r="D7" s="8">
        <v>491</v>
      </c>
      <c r="E7" s="8">
        <v>591</v>
      </c>
      <c r="F7" s="12">
        <v>663</v>
      </c>
      <c r="G7" s="12">
        <v>723</v>
      </c>
      <c r="H7" s="12">
        <v>528</v>
      </c>
      <c r="I7" s="12">
        <v>612</v>
      </c>
      <c r="J7" s="12">
        <v>606</v>
      </c>
      <c r="K7" s="12">
        <v>476</v>
      </c>
    </row>
    <row r="8" spans="1:11" x14ac:dyDescent="0.25">
      <c r="A8" s="5" t="s">
        <v>8</v>
      </c>
      <c r="B8" s="7">
        <v>2323848</v>
      </c>
      <c r="C8" s="8">
        <v>628855</v>
      </c>
      <c r="D8" s="8">
        <v>476173</v>
      </c>
      <c r="E8" s="8">
        <v>790368</v>
      </c>
      <c r="F8" s="12">
        <f>436280</f>
        <v>436280</v>
      </c>
      <c r="G8" s="12">
        <v>88431.95</v>
      </c>
      <c r="H8" s="12">
        <v>305093</v>
      </c>
      <c r="I8" s="12">
        <v>61003.65</v>
      </c>
      <c r="J8" s="12">
        <v>13095</v>
      </c>
      <c r="K8" s="12">
        <v>0</v>
      </c>
    </row>
    <row r="9" spans="1:11" x14ac:dyDescent="0.25">
      <c r="A9" s="5" t="s">
        <v>4</v>
      </c>
      <c r="B9" s="8">
        <f t="shared" ref="B9:I9" si="1">SUM(B6:B8)</f>
        <v>14925436</v>
      </c>
      <c r="C9" s="8">
        <f t="shared" si="1"/>
        <v>14001564</v>
      </c>
      <c r="D9" s="8">
        <f t="shared" si="1"/>
        <v>14343816</v>
      </c>
      <c r="E9" s="8">
        <f t="shared" si="1"/>
        <v>14993192</v>
      </c>
      <c r="F9" s="12">
        <f t="shared" si="1"/>
        <v>14329236</v>
      </c>
      <c r="G9" s="12">
        <f t="shared" si="1"/>
        <v>12739371.369999999</v>
      </c>
      <c r="H9" s="12">
        <f t="shared" si="1"/>
        <v>12465330</v>
      </c>
      <c r="I9" s="12">
        <f t="shared" si="1"/>
        <v>12365807.65</v>
      </c>
      <c r="J9" s="12">
        <f t="shared" ref="J9:K9" si="2">SUM(J6:J8)</f>
        <v>12803219</v>
      </c>
      <c r="K9" s="12">
        <f t="shared" si="2"/>
        <v>14039123</v>
      </c>
    </row>
    <row r="10" spans="1:11" x14ac:dyDescent="0.25">
      <c r="A10" s="5"/>
      <c r="B10" s="7"/>
      <c r="C10" s="8"/>
      <c r="D10" s="6"/>
      <c r="E10" s="6"/>
      <c r="F10" s="17"/>
      <c r="G10" s="17"/>
      <c r="H10" s="17"/>
      <c r="I10" s="17"/>
      <c r="J10" s="17"/>
      <c r="K10" s="17"/>
    </row>
    <row r="11" spans="1:11" x14ac:dyDescent="0.25">
      <c r="A11" s="9" t="s">
        <v>5</v>
      </c>
      <c r="B11" s="7"/>
      <c r="C11" s="8"/>
      <c r="D11" s="6"/>
      <c r="E11" s="6"/>
      <c r="F11" s="17"/>
      <c r="G11" s="17"/>
      <c r="H11" s="17"/>
      <c r="I11" s="17"/>
      <c r="J11" s="17"/>
      <c r="K11" s="17"/>
    </row>
    <row r="12" spans="1:11" x14ac:dyDescent="0.25">
      <c r="A12" s="5" t="s">
        <v>6</v>
      </c>
      <c r="B12" s="7">
        <v>1910</v>
      </c>
      <c r="C12" s="8">
        <v>145542</v>
      </c>
      <c r="D12" s="8">
        <v>28568</v>
      </c>
      <c r="E12" s="8">
        <v>60226</v>
      </c>
      <c r="F12" s="12">
        <v>0</v>
      </c>
      <c r="G12" s="19">
        <v>625</v>
      </c>
      <c r="H12" s="12">
        <v>0</v>
      </c>
      <c r="I12" s="12">
        <v>0</v>
      </c>
      <c r="J12" s="12">
        <v>1782</v>
      </c>
      <c r="K12" s="12">
        <v>76754</v>
      </c>
    </row>
    <row r="13" spans="1:11" x14ac:dyDescent="0.25">
      <c r="A13" s="5" t="s">
        <v>7</v>
      </c>
      <c r="B13" s="7">
        <v>35998</v>
      </c>
      <c r="C13" s="8">
        <v>46296</v>
      </c>
      <c r="D13" s="8">
        <v>55831</v>
      </c>
      <c r="E13" s="8">
        <v>66115</v>
      </c>
      <c r="F13" s="12">
        <v>67920</v>
      </c>
      <c r="G13" s="12">
        <f>1600+7244.95+47238.38</f>
        <v>56083.33</v>
      </c>
      <c r="H13" s="12">
        <v>38533</v>
      </c>
      <c r="I13" s="12">
        <v>41517</v>
      </c>
      <c r="J13" s="12">
        <v>41855</v>
      </c>
      <c r="K13" s="12">
        <v>36635</v>
      </c>
    </row>
    <row r="14" spans="1:11" hidden="1" x14ac:dyDescent="0.25">
      <c r="A14" s="5"/>
      <c r="B14" s="13">
        <f>B13/B6</f>
        <v>2.856696870243286E-3</v>
      </c>
      <c r="C14" s="13">
        <f>C13/C6</f>
        <v>3.4620880198637824E-3</v>
      </c>
      <c r="D14" s="13">
        <f>D13/D6</f>
        <v>4.0261331238022058E-3</v>
      </c>
      <c r="E14" s="13">
        <f>E13/E6</f>
        <v>4.6552538604316658E-3</v>
      </c>
      <c r="F14" s="18">
        <f>F13/F6</f>
        <v>4.889041715431715E-3</v>
      </c>
      <c r="G14" s="17"/>
      <c r="H14" s="17"/>
      <c r="I14" s="17"/>
      <c r="J14" s="17"/>
      <c r="K14" s="17"/>
    </row>
    <row r="15" spans="1:11" hidden="1" x14ac:dyDescent="0.25">
      <c r="A15" s="5"/>
      <c r="B15" s="13">
        <f>100%+B14</f>
        <v>1.0028566968702433</v>
      </c>
      <c r="C15" s="13">
        <f t="shared" ref="C15:F15" si="3">100%+C14</f>
        <v>1.0034620880198637</v>
      </c>
      <c r="D15" s="13">
        <f t="shared" si="3"/>
        <v>1.0040261331238023</v>
      </c>
      <c r="E15" s="13">
        <f t="shared" si="3"/>
        <v>1.0046552538604316</v>
      </c>
      <c r="F15" s="18">
        <f t="shared" si="3"/>
        <v>1.0048890417154317</v>
      </c>
      <c r="G15" s="20">
        <f>POWER(PRODUCT(B15:F15),1/5)-1</f>
        <v>3.9775623540740934E-3</v>
      </c>
      <c r="H15" s="20"/>
      <c r="I15" s="20"/>
      <c r="J15" s="20"/>
      <c r="K15" s="20"/>
    </row>
    <row r="16" spans="1:11" x14ac:dyDescent="0.25">
      <c r="A16" s="5" t="s">
        <v>14</v>
      </c>
      <c r="B16" s="8">
        <f t="shared" ref="B16:H16" si="4">SUM(B12:B13)</f>
        <v>37908</v>
      </c>
      <c r="C16" s="8">
        <f t="shared" si="4"/>
        <v>191838</v>
      </c>
      <c r="D16" s="8">
        <f t="shared" si="4"/>
        <v>84399</v>
      </c>
      <c r="E16" s="8">
        <f t="shared" si="4"/>
        <v>126341</v>
      </c>
      <c r="F16" s="12">
        <f t="shared" si="4"/>
        <v>67920</v>
      </c>
      <c r="G16" s="12">
        <f t="shared" si="4"/>
        <v>56708.33</v>
      </c>
      <c r="H16" s="12">
        <f t="shared" si="4"/>
        <v>38533</v>
      </c>
      <c r="I16" s="12">
        <f t="shared" ref="I16:J16" si="5">SUM(I12:I13)</f>
        <v>41517</v>
      </c>
      <c r="J16" s="12">
        <f t="shared" si="5"/>
        <v>43637</v>
      </c>
      <c r="K16" s="12">
        <f t="shared" ref="K16" si="6">SUM(K12:K13)</f>
        <v>113389</v>
      </c>
    </row>
    <row r="17" spans="1:11" x14ac:dyDescent="0.25">
      <c r="A17" s="5"/>
      <c r="B17" s="5"/>
      <c r="C17" s="6"/>
      <c r="D17" s="6"/>
      <c r="E17" s="6"/>
      <c r="F17" s="17"/>
      <c r="G17" s="17"/>
      <c r="H17" s="17"/>
      <c r="I17" s="17"/>
      <c r="J17" s="17"/>
      <c r="K17" s="17"/>
    </row>
    <row r="18" spans="1:11" x14ac:dyDescent="0.25">
      <c r="A18" s="9" t="s">
        <v>15</v>
      </c>
      <c r="B18" s="8">
        <f t="shared" ref="B18:H18" si="7">B9-B16</f>
        <v>14887528</v>
      </c>
      <c r="C18" s="8">
        <f t="shared" si="7"/>
        <v>13809726</v>
      </c>
      <c r="D18" s="8">
        <f t="shared" si="7"/>
        <v>14259417</v>
      </c>
      <c r="E18" s="8">
        <f t="shared" si="7"/>
        <v>14866851</v>
      </c>
      <c r="F18" s="12">
        <f t="shared" si="7"/>
        <v>14261316</v>
      </c>
      <c r="G18" s="12">
        <f t="shared" si="7"/>
        <v>12682663.039999999</v>
      </c>
      <c r="H18" s="12">
        <f t="shared" si="7"/>
        <v>12426797</v>
      </c>
      <c r="I18" s="12">
        <f t="shared" ref="I18:J18" si="8">I9-I16</f>
        <v>12324290.65</v>
      </c>
      <c r="J18" s="12">
        <f t="shared" si="8"/>
        <v>12759582</v>
      </c>
      <c r="K18" s="12">
        <f t="shared" ref="K18" si="9">K9-K16</f>
        <v>13925734</v>
      </c>
    </row>
    <row r="19" spans="1:11" x14ac:dyDescent="0.25">
      <c r="A19" s="5"/>
      <c r="B19" s="5"/>
      <c r="C19" s="6"/>
      <c r="D19" s="6"/>
      <c r="E19" s="6"/>
      <c r="F19" s="17"/>
      <c r="G19" s="17"/>
      <c r="H19" s="17"/>
      <c r="I19" s="17"/>
      <c r="J19" s="17"/>
      <c r="K19" s="17"/>
    </row>
    <row r="20" spans="1:11" x14ac:dyDescent="0.25">
      <c r="A20" s="9" t="s">
        <v>16</v>
      </c>
      <c r="B20" s="8">
        <f t="shared" ref="B20:H20" si="10">B3+B18</f>
        <v>84108435</v>
      </c>
      <c r="C20" s="8">
        <f t="shared" si="10"/>
        <v>97918161</v>
      </c>
      <c r="D20" s="8">
        <f t="shared" si="10"/>
        <v>112177578</v>
      </c>
      <c r="E20" s="8">
        <f t="shared" si="10"/>
        <v>127044429</v>
      </c>
      <c r="F20" s="12">
        <f t="shared" si="10"/>
        <v>141305745</v>
      </c>
      <c r="G20" s="12">
        <f t="shared" si="10"/>
        <v>153988408.03999999</v>
      </c>
      <c r="H20" s="12">
        <f t="shared" si="10"/>
        <v>166415205</v>
      </c>
      <c r="I20" s="12">
        <f t="shared" ref="I20:J20" si="11">I3+I18</f>
        <v>178739495.65000001</v>
      </c>
      <c r="J20" s="12">
        <f t="shared" si="11"/>
        <v>191499077.65000001</v>
      </c>
      <c r="K20" s="12">
        <f t="shared" ref="K20" si="12">K3+K18</f>
        <v>205424811.65000001</v>
      </c>
    </row>
    <row r="21" spans="1:11" x14ac:dyDescent="0.25">
      <c r="A21" s="27"/>
      <c r="B21" s="22"/>
      <c r="C21" s="22"/>
      <c r="D21" s="22"/>
      <c r="E21" s="22"/>
      <c r="F21" s="21"/>
      <c r="G21" s="21"/>
      <c r="H21" s="21"/>
      <c r="I21" s="22"/>
    </row>
    <row r="22" spans="1:11" x14ac:dyDescent="0.25">
      <c r="A22" s="4" t="s">
        <v>9</v>
      </c>
      <c r="C22" s="14" t="s">
        <v>21</v>
      </c>
      <c r="F22" s="14" t="s">
        <v>28</v>
      </c>
      <c r="I22" s="14" t="s">
        <v>36</v>
      </c>
    </row>
    <row r="23" spans="1:11" x14ac:dyDescent="0.25">
      <c r="A23" s="1" t="s">
        <v>27</v>
      </c>
      <c r="B23" s="3">
        <v>5.0000000000000001E-3</v>
      </c>
      <c r="C23" t="s">
        <v>22</v>
      </c>
      <c r="E23" s="3">
        <v>5.0000000000000001E-3</v>
      </c>
      <c r="F23" s="23" t="s">
        <v>29</v>
      </c>
      <c r="H23" s="3">
        <v>5.0000000000000001E-3</v>
      </c>
      <c r="I23" s="32" t="s">
        <v>37</v>
      </c>
      <c r="K23" s="3">
        <v>5.0000000000000001E-4</v>
      </c>
    </row>
    <row r="24" spans="1:11" x14ac:dyDescent="0.25">
      <c r="A24" s="2" t="s">
        <v>10</v>
      </c>
      <c r="B24" s="3">
        <v>7.4999999999999997E-3</v>
      </c>
      <c r="C24" s="15" t="s">
        <v>23</v>
      </c>
      <c r="E24" s="3">
        <v>2.5000000000000001E-3</v>
      </c>
      <c r="F24" t="s">
        <v>30</v>
      </c>
      <c r="H24" s="3">
        <v>1.5E-3</v>
      </c>
      <c r="I24" t="s">
        <v>38</v>
      </c>
      <c r="K24" s="3">
        <v>0</v>
      </c>
    </row>
    <row r="25" spans="1:11" x14ac:dyDescent="0.25">
      <c r="A25" s="1" t="s">
        <v>11</v>
      </c>
      <c r="B25" s="3">
        <v>0.01</v>
      </c>
      <c r="C25" s="33" t="s">
        <v>32</v>
      </c>
      <c r="D25" s="33"/>
      <c r="E25" s="11">
        <v>3.8E-3</v>
      </c>
      <c r="F25" t="s">
        <v>31</v>
      </c>
      <c r="H25" s="3">
        <v>5.0000000000000001E-4</v>
      </c>
      <c r="I25" s="33" t="s">
        <v>32</v>
      </c>
      <c r="J25" s="33"/>
      <c r="K25" s="11">
        <v>1E-4</v>
      </c>
    </row>
    <row r="26" spans="1:11" x14ac:dyDescent="0.25">
      <c r="A26" s="1" t="s">
        <v>12</v>
      </c>
      <c r="B26" s="3">
        <v>7.4999999999999997E-3</v>
      </c>
      <c r="C26" s="14" t="s">
        <v>26</v>
      </c>
      <c r="F26" s="33" t="s">
        <v>32</v>
      </c>
      <c r="G26" s="33"/>
      <c r="H26" s="24">
        <v>2.7000000000000001E-3</v>
      </c>
      <c r="I26" s="3"/>
    </row>
    <row r="27" spans="1:11" x14ac:dyDescent="0.25">
      <c r="A27" s="1" t="s">
        <v>13</v>
      </c>
      <c r="B27" s="3">
        <v>5.0000000000000001E-3</v>
      </c>
      <c r="C27" s="16" t="s">
        <v>24</v>
      </c>
      <c r="E27" s="3">
        <v>2.5000000000000001E-3</v>
      </c>
      <c r="F27" s="14" t="s">
        <v>35</v>
      </c>
      <c r="I27" s="14" t="s">
        <v>40</v>
      </c>
    </row>
    <row r="28" spans="1:11" x14ac:dyDescent="0.25">
      <c r="A28" s="4" t="s">
        <v>32</v>
      </c>
      <c r="B28" s="11">
        <v>7.4999999999999997E-3</v>
      </c>
      <c r="C28" t="s">
        <v>25</v>
      </c>
      <c r="E28" s="3">
        <v>0</v>
      </c>
      <c r="F28" s="29" t="s">
        <v>33</v>
      </c>
      <c r="H28" s="3">
        <v>5.0000000000000001E-4</v>
      </c>
      <c r="I28" t="s">
        <v>41</v>
      </c>
      <c r="K28" s="3">
        <v>0</v>
      </c>
    </row>
    <row r="29" spans="1:11" x14ac:dyDescent="0.25">
      <c r="C29" s="33" t="s">
        <v>32</v>
      </c>
      <c r="D29" s="33"/>
      <c r="E29" s="11">
        <v>8.9999999999999998E-4</v>
      </c>
      <c r="F29" t="s">
        <v>34</v>
      </c>
      <c r="H29" s="3">
        <v>5.0000000000000001E-4</v>
      </c>
    </row>
    <row r="30" spans="1:11" x14ac:dyDescent="0.25">
      <c r="A30" s="14"/>
      <c r="B30" s="3"/>
      <c r="C30" s="28"/>
      <c r="D30" s="28"/>
      <c r="E30" s="11"/>
      <c r="F30" s="33" t="s">
        <v>32</v>
      </c>
      <c r="G30" s="33"/>
      <c r="H30" s="11">
        <v>4.7000000000000002E-3</v>
      </c>
    </row>
    <row r="31" spans="1:11" x14ac:dyDescent="0.25">
      <c r="A31" s="14"/>
      <c r="C31" s="31"/>
      <c r="D31" s="31"/>
      <c r="E31" s="11"/>
      <c r="F31" s="31"/>
      <c r="G31" s="31"/>
      <c r="H31" s="3"/>
    </row>
    <row r="32" spans="1:11" x14ac:dyDescent="0.25">
      <c r="A32" s="14"/>
      <c r="C32" s="30"/>
      <c r="D32" s="30"/>
      <c r="E32" s="11"/>
      <c r="F32" s="30"/>
      <c r="G32" s="30"/>
      <c r="H32" s="3"/>
    </row>
    <row r="33" spans="1:11" x14ac:dyDescent="0.25">
      <c r="A33" s="34" t="s">
        <v>18</v>
      </c>
      <c r="B33" s="34"/>
      <c r="C33" s="34"/>
      <c r="D33" s="34"/>
      <c r="E33" s="34"/>
      <c r="G33" s="14"/>
      <c r="H33" s="35" t="s">
        <v>19</v>
      </c>
      <c r="I33" s="35"/>
      <c r="J33" s="35"/>
      <c r="K33" s="35"/>
    </row>
    <row r="34" spans="1:11" x14ac:dyDescent="0.25">
      <c r="A34" s="10">
        <v>43679</v>
      </c>
      <c r="B34" s="10"/>
      <c r="C34" s="10"/>
      <c r="D34" s="10"/>
      <c r="E34" s="10"/>
      <c r="G34" s="14"/>
      <c r="H34" s="35" t="s">
        <v>20</v>
      </c>
      <c r="I34" s="35"/>
      <c r="J34" s="35"/>
      <c r="K34" s="35"/>
    </row>
    <row r="36" spans="1:11" x14ac:dyDescent="0.25">
      <c r="B36" s="3"/>
      <c r="E36" s="3"/>
      <c r="F36" s="3"/>
      <c r="H36" s="3"/>
    </row>
    <row r="37" spans="1:11" x14ac:dyDescent="0.25">
      <c r="F37" s="3"/>
    </row>
    <row r="38" spans="1:11" x14ac:dyDescent="0.25">
      <c r="F38" s="3"/>
    </row>
  </sheetData>
  <mergeCells count="9">
    <mergeCell ref="H33:K33"/>
    <mergeCell ref="H34:K34"/>
    <mergeCell ref="I25:J25"/>
    <mergeCell ref="A33:E33"/>
    <mergeCell ref="C29:D29"/>
    <mergeCell ref="C25:D25"/>
    <mergeCell ref="F26:G26"/>
    <mergeCell ref="F30:G30"/>
    <mergeCell ref="A1:K1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mchrysostomou</dc:creator>
  <cp:lastModifiedBy>Diamanto Moyseos</cp:lastModifiedBy>
  <cp:lastPrinted>2019-08-02T08:46:49Z</cp:lastPrinted>
  <dcterms:created xsi:type="dcterms:W3CDTF">2012-08-29T10:15:14Z</dcterms:created>
  <dcterms:modified xsi:type="dcterms:W3CDTF">2019-08-02T08:51:25Z</dcterms:modified>
</cp:coreProperties>
</file>