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D:\Treasury\ΑΞΙΩΜΑΤΟΥΧΟΙ &amp;Υπαλληλοι 2020&amp;2021\Πίνακες Κρατικών Αξιωματούχων _ Υπαλλήλων 2020-2021\2023\SENT\sent 25 jan 2023\"/>
    </mc:Choice>
  </mc:AlternateContent>
  <xr:revisionPtr revIDLastSave="0" documentId="13_ncr:1_{08A4D934-C4F0-4175-AEFC-57E1D45AEC54}" xr6:coauthVersionLast="47" xr6:coauthVersionMax="47" xr10:uidLastSave="{00000000-0000-0000-0000-000000000000}"/>
  <bookViews>
    <workbookView xWindow="-120" yWindow="-120" windowWidth="20730" windowHeight="11160" tabRatio="905" firstSheet="1" activeTab="1" xr2:uid="{00000000-000D-0000-FFFF-FFFF00000000}"/>
  </bookViews>
  <sheets>
    <sheet name="ΚΡΑΤΙΚΟΙ ΥΠΑΛΛΗΛΟΙ (1.1.2019)" sheetId="31" state="hidden" r:id="rId1"/>
    <sheet name="ΚΡ. ΑΞΙΩΜΑΤOYXOI 1.2023" sheetId="47" r:id="rId2"/>
  </sheets>
  <definedNames>
    <definedName name="_xlnm._FilterDatabase" localSheetId="1" hidden="1">'ΚΡ. ΑΞΙΩΜΑΤOYXOI 1.2023'!$A$3:$Y$54</definedName>
    <definedName name="_xlnm.Print_Area" localSheetId="1">'ΚΡ. ΑΞΙΩΜΑΤOYXOI 1.2023'!$A$1:$Y$55</definedName>
    <definedName name="_xlnm.Print_Area" localSheetId="0">'ΚΡΑΤΙΚΟΙ ΥΠΑΛΛΗΛΟΙ (1.1.2019)'!$A$1:$L$204</definedName>
    <definedName name="_xlnm.Print_Titles" localSheetId="1">'ΚΡ. ΑΞΙΩΜΑΤOYXOI 1.2023'!$A:$A,'ΚΡ. ΑΞΙΩΜΑΤOYXOI 1.2023'!$1:$3</definedName>
    <definedName name="_xlnm.Print_Titles" localSheetId="0">'ΚΡΑΤΙΚΟΙ ΥΠΑΛΛΗΛΟΙ (1.1.2019)'!$1:$3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1" l="1"/>
  <c r="E6" i="31"/>
  <c r="E7" i="31"/>
  <c r="E8" i="31"/>
  <c r="E9" i="31"/>
  <c r="E10"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4" i="31"/>
  <c r="C192" i="31" l="1"/>
  <c r="C191" i="31"/>
  <c r="C190" i="31"/>
  <c r="C189" i="31"/>
  <c r="C188" i="31"/>
  <c r="C187" i="31"/>
  <c r="D197" i="31"/>
  <c r="D198" i="31"/>
  <c r="D199" i="31"/>
  <c r="D200" i="31"/>
  <c r="D201" i="31"/>
  <c r="D202" i="31"/>
  <c r="D203" i="31"/>
  <c r="D204" i="31"/>
  <c r="D196" i="31"/>
  <c r="C179" i="31" l="1"/>
  <c r="C180" i="31"/>
  <c r="C181" i="31"/>
  <c r="C182" i="31"/>
  <c r="C183" i="31"/>
  <c r="C184" i="31"/>
  <c r="C185" i="31"/>
  <c r="C176" i="31"/>
  <c r="C170" i="31"/>
  <c r="C171" i="31"/>
  <c r="C172" i="31"/>
  <c r="C173" i="31"/>
  <c r="C174" i="31"/>
  <c r="C175" i="31"/>
  <c r="C177" i="31"/>
  <c r="C168" i="31"/>
  <c r="C161" i="31"/>
  <c r="C162" i="31"/>
  <c r="C163" i="31"/>
  <c r="C164" i="31"/>
  <c r="C165" i="31"/>
  <c r="C166" i="31"/>
  <c r="C167" i="31"/>
  <c r="C160" i="31"/>
  <c r="C157" i="31"/>
  <c r="C158" i="31"/>
  <c r="C148" i="31"/>
  <c r="C149" i="31"/>
  <c r="C150" i="31"/>
  <c r="C151" i="31"/>
  <c r="C152" i="31"/>
  <c r="C153" i="31"/>
  <c r="C154" i="31"/>
  <c r="C155" i="31"/>
  <c r="C156" i="31"/>
  <c r="C146" i="31"/>
  <c r="C135" i="31"/>
  <c r="C136" i="31"/>
  <c r="C137" i="31"/>
  <c r="C138" i="31"/>
  <c r="C139" i="31"/>
  <c r="C140" i="31"/>
  <c r="C141" i="31"/>
  <c r="C142" i="31"/>
  <c r="C144" i="31"/>
  <c r="C145" i="31"/>
  <c r="C133" i="31"/>
  <c r="C132" i="31"/>
  <c r="C131" i="31"/>
  <c r="C130" i="31"/>
  <c r="C129" i="31"/>
  <c r="C128" i="31"/>
  <c r="C127" i="31"/>
  <c r="C126" i="31"/>
  <c r="C125" i="31"/>
  <c r="C124" i="31"/>
  <c r="C113" i="31"/>
  <c r="C114" i="31"/>
  <c r="C115" i="31"/>
  <c r="C116" i="31"/>
  <c r="C117" i="31"/>
  <c r="C118" i="31"/>
  <c r="C119" i="31"/>
  <c r="C120" i="31"/>
  <c r="C121" i="31"/>
  <c r="C122" i="31"/>
  <c r="C99" i="31"/>
  <c r="C100" i="31"/>
  <c r="C101" i="31"/>
  <c r="C102" i="31"/>
  <c r="C103" i="31"/>
  <c r="C104" i="31"/>
  <c r="C105" i="31"/>
  <c r="C106" i="31"/>
  <c r="C107" i="31"/>
  <c r="C108" i="31"/>
  <c r="C109" i="31"/>
  <c r="C110" i="31"/>
  <c r="C111" i="31"/>
  <c r="C97" i="31"/>
  <c r="C96" i="31"/>
  <c r="C95" i="31"/>
  <c r="C94" i="31"/>
  <c r="C93" i="31"/>
  <c r="C92" i="31"/>
  <c r="C91" i="31"/>
  <c r="C90" i="31"/>
  <c r="C89" i="31"/>
  <c r="C88" i="31"/>
  <c r="C87" i="31"/>
  <c r="C86" i="31"/>
  <c r="C73" i="31"/>
  <c r="C74" i="31"/>
  <c r="C75" i="31"/>
  <c r="C76" i="31"/>
  <c r="C77" i="31"/>
  <c r="C78" i="31"/>
  <c r="C79" i="31"/>
  <c r="C80" i="31"/>
  <c r="C81" i="31"/>
  <c r="C82" i="31"/>
  <c r="C83" i="31"/>
  <c r="C84" i="31"/>
  <c r="C71" i="31"/>
  <c r="C69" i="31"/>
  <c r="C70" i="31"/>
  <c r="C68" i="31"/>
  <c r="C67" i="31"/>
  <c r="C66" i="31"/>
  <c r="C65" i="31"/>
  <c r="C64" i="31"/>
  <c r="C63" i="31"/>
  <c r="C62" i="31"/>
  <c r="C61" i="31"/>
  <c r="C60" i="31"/>
  <c r="C59" i="31"/>
  <c r="C58" i="31"/>
  <c r="C57" i="31"/>
  <c r="C55" i="31"/>
  <c r="C54" i="31"/>
  <c r="C53" i="31"/>
  <c r="C52" i="31"/>
  <c r="C51" i="31"/>
  <c r="C50" i="31"/>
  <c r="C49" i="31"/>
  <c r="C48" i="31"/>
  <c r="C47" i="31"/>
  <c r="C46" i="31"/>
  <c r="C45" i="31"/>
  <c r="C44" i="31"/>
  <c r="C42" i="31"/>
  <c r="C41" i="31"/>
  <c r="C40" i="31"/>
  <c r="C39" i="31"/>
  <c r="C38" i="31"/>
  <c r="C37" i="31"/>
  <c r="C36" i="31"/>
  <c r="C35" i="31"/>
  <c r="C34" i="31"/>
  <c r="C33" i="31"/>
  <c r="C32" i="31"/>
  <c r="C31" i="31"/>
  <c r="C29" i="31"/>
  <c r="C28" i="31"/>
  <c r="C27" i="31"/>
  <c r="C26" i="31"/>
  <c r="C25" i="31"/>
  <c r="C24" i="31"/>
  <c r="C23" i="31"/>
  <c r="C22" i="31"/>
  <c r="C21" i="31"/>
  <c r="C20" i="31"/>
  <c r="C19" i="31"/>
  <c r="C18" i="31"/>
  <c r="C6" i="31" l="1"/>
  <c r="C7" i="31"/>
  <c r="C8" i="31"/>
  <c r="C9" i="31"/>
  <c r="C10" i="31"/>
  <c r="C11" i="31"/>
  <c r="C12" i="31"/>
  <c r="C13" i="31"/>
  <c r="C14" i="31"/>
  <c r="C15" i="31"/>
  <c r="C16" i="31"/>
  <c r="C5" i="31"/>
  <c r="F30" i="31"/>
  <c r="G30" i="31" s="1"/>
  <c r="F17" i="31"/>
  <c r="G17" i="31" s="1"/>
  <c r="F43" i="31"/>
  <c r="G43" i="31" s="1"/>
  <c r="F56" i="31"/>
  <c r="F69" i="31"/>
  <c r="G69" i="31" s="1"/>
  <c r="F70" i="31"/>
  <c r="G70" i="31" s="1"/>
  <c r="F71" i="31"/>
  <c r="G71" i="31" s="1"/>
  <c r="F72" i="31"/>
  <c r="G72" i="31" s="1"/>
  <c r="F73" i="31"/>
  <c r="G73" i="31" s="1"/>
  <c r="F74" i="31"/>
  <c r="G74" i="31" s="1"/>
  <c r="F75" i="31"/>
  <c r="G75" i="31" s="1"/>
  <c r="F76" i="31"/>
  <c r="G76" i="31" s="1"/>
  <c r="F77" i="31"/>
  <c r="G77" i="31" s="1"/>
  <c r="F78" i="31"/>
  <c r="G78" i="31" s="1"/>
  <c r="F79" i="31"/>
  <c r="G79" i="31" s="1"/>
  <c r="F80" i="31"/>
  <c r="G80" i="31" s="1"/>
  <c r="F81" i="31"/>
  <c r="G81" i="31" s="1"/>
  <c r="F82" i="31"/>
  <c r="G82" i="31" s="1"/>
  <c r="F83" i="31"/>
  <c r="G83" i="31" s="1"/>
  <c r="F84" i="31"/>
  <c r="G84" i="31" s="1"/>
  <c r="F85" i="31"/>
  <c r="G85" i="31" s="1"/>
  <c r="F86" i="31"/>
  <c r="G86" i="31" s="1"/>
  <c r="F87" i="31"/>
  <c r="G87" i="31" s="1"/>
  <c r="F88" i="31"/>
  <c r="G88" i="31" s="1"/>
  <c r="F89" i="31"/>
  <c r="G89" i="31" s="1"/>
  <c r="F90" i="31"/>
  <c r="G90" i="31" s="1"/>
  <c r="F91" i="31"/>
  <c r="G91" i="31" s="1"/>
  <c r="F92" i="31"/>
  <c r="G92" i="31" s="1"/>
  <c r="F93" i="31"/>
  <c r="G93" i="31" s="1"/>
  <c r="F94" i="31"/>
  <c r="G94" i="31" s="1"/>
  <c r="F95" i="31"/>
  <c r="G95" i="31" s="1"/>
  <c r="F96" i="31"/>
  <c r="G96" i="31" s="1"/>
  <c r="F97" i="31"/>
  <c r="G97" i="31" s="1"/>
  <c r="F98" i="31"/>
  <c r="G98" i="31" s="1"/>
  <c r="F99" i="31"/>
  <c r="G99" i="31" s="1"/>
  <c r="F100" i="31"/>
  <c r="G100" i="31" s="1"/>
  <c r="F101" i="31"/>
  <c r="G101" i="31" s="1"/>
  <c r="F102" i="31"/>
  <c r="G102" i="31" s="1"/>
  <c r="F103" i="31"/>
  <c r="G103" i="31" s="1"/>
  <c r="F104" i="31"/>
  <c r="G104" i="31" s="1"/>
  <c r="F105" i="31"/>
  <c r="G105" i="31" s="1"/>
  <c r="F106" i="31"/>
  <c r="G106" i="31" s="1"/>
  <c r="F107" i="31"/>
  <c r="G107" i="31" s="1"/>
  <c r="F108" i="31"/>
  <c r="G108" i="31" s="1"/>
  <c r="F109" i="31"/>
  <c r="G109" i="31" s="1"/>
  <c r="F110" i="31"/>
  <c r="G110" i="31" s="1"/>
  <c r="F111" i="31"/>
  <c r="G111" i="31" s="1"/>
  <c r="F112" i="31"/>
  <c r="G112" i="31" s="1"/>
  <c r="F113" i="31"/>
  <c r="G113" i="31" s="1"/>
  <c r="F114" i="31"/>
  <c r="G114" i="31" s="1"/>
  <c r="F115" i="31"/>
  <c r="G115" i="31" s="1"/>
  <c r="F116" i="31"/>
  <c r="G116" i="31" s="1"/>
  <c r="F117" i="31"/>
  <c r="G117" i="31" s="1"/>
  <c r="F118" i="31"/>
  <c r="G118" i="31" s="1"/>
  <c r="F119" i="31"/>
  <c r="G119" i="31" s="1"/>
  <c r="F120" i="31"/>
  <c r="G120" i="31" s="1"/>
  <c r="F121" i="31"/>
  <c r="G121" i="31" s="1"/>
  <c r="F122" i="31"/>
  <c r="G122" i="31" s="1"/>
  <c r="F123" i="31"/>
  <c r="G123" i="31" s="1"/>
  <c r="F124" i="31"/>
  <c r="G124" i="31" s="1"/>
  <c r="F125" i="31"/>
  <c r="G125" i="31" s="1"/>
  <c r="F126" i="31"/>
  <c r="G126" i="31" s="1"/>
  <c r="F127" i="31"/>
  <c r="G127" i="31" s="1"/>
  <c r="F128" i="31"/>
  <c r="G128" i="31" s="1"/>
  <c r="F129" i="31"/>
  <c r="G129" i="31" s="1"/>
  <c r="F130" i="31"/>
  <c r="G130" i="31" s="1"/>
  <c r="F131" i="31"/>
  <c r="G131" i="31" s="1"/>
  <c r="F132" i="31"/>
  <c r="G132" i="31" s="1"/>
  <c r="F133" i="31"/>
  <c r="G133" i="31" s="1"/>
  <c r="F134" i="31"/>
  <c r="G134" i="31" s="1"/>
  <c r="F135" i="31"/>
  <c r="G135" i="31" s="1"/>
  <c r="F136" i="31"/>
  <c r="G136" i="31" s="1"/>
  <c r="F137" i="31"/>
  <c r="G137" i="31" s="1"/>
  <c r="F138" i="31"/>
  <c r="G138" i="31" s="1"/>
  <c r="F139" i="31"/>
  <c r="G139" i="31" s="1"/>
  <c r="F140" i="31"/>
  <c r="G140" i="31" s="1"/>
  <c r="F141" i="31"/>
  <c r="G141" i="31" s="1"/>
  <c r="F142" i="31"/>
  <c r="G142" i="31" s="1"/>
  <c r="F143" i="31"/>
  <c r="G143" i="31" s="1"/>
  <c r="F144" i="31"/>
  <c r="G144" i="31" s="1"/>
  <c r="F145" i="31"/>
  <c r="G145" i="31" s="1"/>
  <c r="F146" i="31"/>
  <c r="G146" i="31" s="1"/>
  <c r="F147" i="31"/>
  <c r="G147" i="31" s="1"/>
  <c r="F148" i="31"/>
  <c r="G148" i="31" s="1"/>
  <c r="F149" i="31"/>
  <c r="G149" i="31" s="1"/>
  <c r="F150" i="31"/>
  <c r="G150" i="31" s="1"/>
  <c r="F151" i="31"/>
  <c r="G151" i="31" s="1"/>
  <c r="F152" i="31"/>
  <c r="G152" i="31" s="1"/>
  <c r="F153" i="31"/>
  <c r="G153" i="31" s="1"/>
  <c r="F154" i="31"/>
  <c r="G154" i="31" s="1"/>
  <c r="F155" i="31"/>
  <c r="G155" i="31" s="1"/>
  <c r="F156" i="31"/>
  <c r="G156" i="31" s="1"/>
  <c r="F157" i="31"/>
  <c r="G157" i="31" s="1"/>
  <c r="F158" i="31"/>
  <c r="G158" i="31" s="1"/>
  <c r="F159" i="31"/>
  <c r="G159" i="31" s="1"/>
  <c r="F160" i="31"/>
  <c r="G160" i="31" s="1"/>
  <c r="F161" i="31"/>
  <c r="G161" i="31" s="1"/>
  <c r="F162" i="31"/>
  <c r="G162" i="31" s="1"/>
  <c r="F163" i="31"/>
  <c r="G163" i="31" s="1"/>
  <c r="F164" i="31"/>
  <c r="G164" i="31" s="1"/>
  <c r="F165" i="31"/>
  <c r="G165" i="31" s="1"/>
  <c r="F166" i="31"/>
  <c r="G166" i="31" s="1"/>
  <c r="F167" i="31"/>
  <c r="G167" i="31" s="1"/>
  <c r="F168" i="31"/>
  <c r="G168" i="31" s="1"/>
  <c r="F169" i="31"/>
  <c r="G169" i="31" s="1"/>
  <c r="F170" i="31"/>
  <c r="G170" i="31" s="1"/>
  <c r="F171" i="31"/>
  <c r="G171" i="31" s="1"/>
  <c r="F172" i="31"/>
  <c r="G172" i="31" s="1"/>
  <c r="F173" i="31"/>
  <c r="G173" i="31" s="1"/>
  <c r="F174" i="31"/>
  <c r="G174" i="31" s="1"/>
  <c r="F175" i="31"/>
  <c r="G175" i="31" s="1"/>
  <c r="F176" i="31"/>
  <c r="G176" i="31" s="1"/>
  <c r="F177" i="31"/>
  <c r="G177" i="31" s="1"/>
  <c r="F178" i="31"/>
  <c r="G178" i="31" s="1"/>
  <c r="F179" i="31"/>
  <c r="G179" i="31" s="1"/>
  <c r="F180" i="31"/>
  <c r="G180" i="31" s="1"/>
  <c r="F181" i="31"/>
  <c r="G181" i="31" s="1"/>
  <c r="F182" i="31"/>
  <c r="G182" i="31" s="1"/>
  <c r="F183" i="31"/>
  <c r="G183" i="31" s="1"/>
  <c r="F184" i="31"/>
  <c r="G184" i="31" s="1"/>
  <c r="F185" i="31"/>
  <c r="G185" i="31" s="1"/>
  <c r="F186" i="31"/>
  <c r="G186" i="31" s="1"/>
  <c r="F187" i="31"/>
  <c r="G187" i="31" s="1"/>
  <c r="F188" i="31"/>
  <c r="G188" i="31" s="1"/>
  <c r="F189" i="31"/>
  <c r="G189" i="31" s="1"/>
  <c r="F190" i="31"/>
  <c r="G190" i="31" s="1"/>
  <c r="F191" i="31"/>
  <c r="G191" i="31" s="1"/>
  <c r="F192" i="31"/>
  <c r="G192" i="31" s="1"/>
  <c r="F4" i="31"/>
  <c r="F204" i="31"/>
  <c r="F203" i="31"/>
  <c r="F202" i="31"/>
  <c r="F201" i="31"/>
  <c r="F200" i="31"/>
  <c r="F199" i="31"/>
  <c r="F198" i="31"/>
  <c r="F197" i="31"/>
  <c r="F196" i="31"/>
  <c r="G196" i="31" s="1"/>
  <c r="G56" i="31" l="1"/>
  <c r="H56" i="31" s="1"/>
  <c r="H196" i="31"/>
  <c r="H191" i="31"/>
  <c r="H189" i="31"/>
  <c r="H187" i="31"/>
  <c r="H185" i="31"/>
  <c r="H183" i="31"/>
  <c r="H181" i="31"/>
  <c r="H179" i="31"/>
  <c r="H177" i="31"/>
  <c r="H175" i="31"/>
  <c r="H173" i="31"/>
  <c r="H171" i="31"/>
  <c r="H169" i="31"/>
  <c r="H167" i="31"/>
  <c r="H165" i="31"/>
  <c r="H163" i="31"/>
  <c r="H161" i="31"/>
  <c r="H159" i="31"/>
  <c r="H157" i="31"/>
  <c r="H155" i="31"/>
  <c r="H153" i="31"/>
  <c r="H151" i="31"/>
  <c r="H149" i="31"/>
  <c r="H147" i="31"/>
  <c r="H145" i="31"/>
  <c r="H143" i="31"/>
  <c r="H141" i="31"/>
  <c r="H139" i="31"/>
  <c r="H137" i="31"/>
  <c r="H135" i="31"/>
  <c r="H133" i="31"/>
  <c r="H131" i="31"/>
  <c r="H129" i="31"/>
  <c r="H127" i="31"/>
  <c r="H125" i="31"/>
  <c r="H123" i="31"/>
  <c r="H121" i="31"/>
  <c r="H119" i="31"/>
  <c r="H117" i="31"/>
  <c r="H115" i="31"/>
  <c r="H113" i="31"/>
  <c r="H111" i="31"/>
  <c r="H109" i="31"/>
  <c r="H107" i="31"/>
  <c r="H105" i="31"/>
  <c r="H103" i="31"/>
  <c r="H101" i="31"/>
  <c r="H99" i="31"/>
  <c r="H97" i="31"/>
  <c r="H95" i="31"/>
  <c r="H93" i="31"/>
  <c r="H91" i="31"/>
  <c r="H89" i="31"/>
  <c r="H87" i="31"/>
  <c r="H85" i="31"/>
  <c r="H83" i="31"/>
  <c r="H81" i="31"/>
  <c r="H79" i="31"/>
  <c r="H77" i="31"/>
  <c r="H75" i="31"/>
  <c r="H73" i="31"/>
  <c r="H71" i="31"/>
  <c r="H69" i="31"/>
  <c r="H43" i="31"/>
  <c r="H192" i="31"/>
  <c r="H190" i="31"/>
  <c r="H188" i="31"/>
  <c r="H186" i="31"/>
  <c r="H184" i="31"/>
  <c r="H182" i="31"/>
  <c r="H180" i="31"/>
  <c r="H178" i="31"/>
  <c r="H176" i="31"/>
  <c r="H174" i="31"/>
  <c r="H172" i="31"/>
  <c r="H170" i="31"/>
  <c r="H168" i="31"/>
  <c r="H166" i="31"/>
  <c r="H164" i="31"/>
  <c r="H162" i="31"/>
  <c r="H160" i="31"/>
  <c r="H158" i="31"/>
  <c r="H156" i="31"/>
  <c r="H154" i="31"/>
  <c r="H152" i="31"/>
  <c r="H150" i="31"/>
  <c r="H148" i="31"/>
  <c r="H146" i="31"/>
  <c r="H144" i="31"/>
  <c r="H142" i="31"/>
  <c r="H140" i="31"/>
  <c r="H138" i="31"/>
  <c r="H136" i="31"/>
  <c r="H134" i="31"/>
  <c r="H132" i="31"/>
  <c r="H130" i="31"/>
  <c r="H128" i="31"/>
  <c r="H126" i="31"/>
  <c r="H124" i="31"/>
  <c r="H122" i="31"/>
  <c r="H120" i="31"/>
  <c r="H118" i="31"/>
  <c r="H116" i="31"/>
  <c r="H114" i="31"/>
  <c r="H112" i="31"/>
  <c r="H110" i="31"/>
  <c r="H108" i="31"/>
  <c r="H106" i="31"/>
  <c r="H104" i="31"/>
  <c r="H102" i="31"/>
  <c r="H100" i="31"/>
  <c r="H98" i="31"/>
  <c r="H96" i="31"/>
  <c r="H94" i="31"/>
  <c r="H92" i="31"/>
  <c r="H90" i="31"/>
  <c r="H88" i="31"/>
  <c r="H86" i="31"/>
  <c r="H84" i="31"/>
  <c r="H82" i="31"/>
  <c r="H80" i="31"/>
  <c r="H78" i="31"/>
  <c r="H76" i="31"/>
  <c r="H74" i="31"/>
  <c r="H72" i="31"/>
  <c r="H70" i="31"/>
  <c r="H17" i="31"/>
  <c r="H30" i="31"/>
  <c r="F57" i="31"/>
  <c r="G57" i="31" s="1"/>
  <c r="F31" i="31"/>
  <c r="G31" i="31" s="1"/>
  <c r="F19" i="31"/>
  <c r="G19" i="31" s="1"/>
  <c r="F18" i="31"/>
  <c r="G18" i="31" s="1"/>
  <c r="F5" i="31"/>
  <c r="G5" i="31" s="1"/>
  <c r="G4" i="31"/>
  <c r="H4" i="31" s="1"/>
  <c r="J83" i="31"/>
  <c r="K72" i="31"/>
  <c r="K83" i="31"/>
  <c r="J72" i="31"/>
  <c r="J69" i="31"/>
  <c r="K69" i="31"/>
  <c r="K110" i="31"/>
  <c r="J110" i="31"/>
  <c r="G197" i="31"/>
  <c r="G203" i="31"/>
  <c r="G204" i="31"/>
  <c r="H204" i="31" l="1"/>
  <c r="H19" i="31"/>
  <c r="H197" i="31"/>
  <c r="H5" i="31"/>
  <c r="H57" i="31"/>
  <c r="H203" i="31"/>
  <c r="H18" i="31"/>
  <c r="H31" i="31"/>
  <c r="F58" i="31"/>
  <c r="G58" i="31" s="1"/>
  <c r="F32" i="31"/>
  <c r="G32" i="31" s="1"/>
  <c r="F20" i="31"/>
  <c r="G20" i="31" s="1"/>
  <c r="F6" i="31"/>
  <c r="G6" i="31" s="1"/>
  <c r="G202" i="31"/>
  <c r="G200" i="31"/>
  <c r="G198" i="31"/>
  <c r="K177" i="31"/>
  <c r="J176" i="31"/>
  <c r="K169" i="31"/>
  <c r="J177" i="31"/>
  <c r="K176" i="31"/>
  <c r="J169" i="31"/>
  <c r="J168" i="31"/>
  <c r="K167" i="31"/>
  <c r="J166" i="31"/>
  <c r="K159" i="31"/>
  <c r="K168" i="31"/>
  <c r="J167" i="31"/>
  <c r="K166" i="31"/>
  <c r="J159" i="31"/>
  <c r="J158" i="31"/>
  <c r="K157" i="31"/>
  <c r="K155" i="31"/>
  <c r="K147" i="31"/>
  <c r="K158" i="31"/>
  <c r="J157" i="31"/>
  <c r="J155" i="31"/>
  <c r="J147" i="31"/>
  <c r="K133" i="31"/>
  <c r="J132" i="31"/>
  <c r="K123" i="31"/>
  <c r="J133" i="31"/>
  <c r="K132" i="31"/>
  <c r="J123" i="31"/>
  <c r="K121" i="31"/>
  <c r="J121" i="31"/>
  <c r="G201" i="31"/>
  <c r="G199" i="31"/>
  <c r="J192" i="31"/>
  <c r="J186" i="31"/>
  <c r="K192" i="31"/>
  <c r="K186" i="31"/>
  <c r="K185" i="31"/>
  <c r="J184" i="31"/>
  <c r="J178" i="31"/>
  <c r="J185" i="31"/>
  <c r="K184" i="31"/>
  <c r="K178" i="31"/>
  <c r="J146" i="31"/>
  <c r="K145" i="31"/>
  <c r="K143" i="31"/>
  <c r="J134" i="31"/>
  <c r="K146" i="31"/>
  <c r="J145" i="31"/>
  <c r="J143" i="31"/>
  <c r="K134" i="31"/>
  <c r="K96" i="31"/>
  <c r="J85" i="31"/>
  <c r="J96" i="31"/>
  <c r="K85" i="31"/>
  <c r="J98" i="31"/>
  <c r="K111" i="31"/>
  <c r="J71" i="31"/>
  <c r="J112" i="31"/>
  <c r="K98" i="31"/>
  <c r="J111" i="31"/>
  <c r="K71" i="31"/>
  <c r="K112" i="31"/>
  <c r="K122" i="31"/>
  <c r="J122" i="31"/>
  <c r="H201" i="31" l="1"/>
  <c r="H198" i="31"/>
  <c r="H202" i="31"/>
  <c r="H20" i="31"/>
  <c r="H58" i="31"/>
  <c r="H199" i="31"/>
  <c r="H200" i="31"/>
  <c r="H6" i="31"/>
  <c r="H32" i="31"/>
  <c r="F59" i="31"/>
  <c r="G59" i="31" s="1"/>
  <c r="F33" i="31"/>
  <c r="G33" i="31" s="1"/>
  <c r="F21" i="31"/>
  <c r="G21" i="31" s="1"/>
  <c r="F7" i="31"/>
  <c r="G7" i="31" s="1"/>
  <c r="H21" i="31" l="1"/>
  <c r="H59" i="31"/>
  <c r="H7" i="31"/>
  <c r="H33" i="31"/>
  <c r="F60" i="31"/>
  <c r="G60" i="31" s="1"/>
  <c r="F34" i="31"/>
  <c r="G34" i="31" s="1"/>
  <c r="F22" i="31"/>
  <c r="G22" i="31" s="1"/>
  <c r="F8" i="31"/>
  <c r="G8" i="31" s="1"/>
  <c r="H60" i="31" l="1"/>
  <c r="H22" i="31"/>
  <c r="H8" i="31"/>
  <c r="H34" i="31"/>
  <c r="F61" i="31"/>
  <c r="G61" i="31" s="1"/>
  <c r="F35" i="31"/>
  <c r="G35" i="31" s="1"/>
  <c r="F23" i="31"/>
  <c r="G23" i="31" s="1"/>
  <c r="F9" i="31"/>
  <c r="G9" i="31" s="1"/>
  <c r="H9" i="31" l="1"/>
  <c r="H35" i="31"/>
  <c r="H23" i="31"/>
  <c r="H61" i="31"/>
  <c r="F62" i="31"/>
  <c r="G62" i="31" s="1"/>
  <c r="F36" i="31"/>
  <c r="G36" i="31" s="1"/>
  <c r="F24" i="31"/>
  <c r="G24" i="31" s="1"/>
  <c r="F10" i="31"/>
  <c r="G10" i="31" s="1"/>
  <c r="H24" i="31" l="1"/>
  <c r="H62" i="31"/>
  <c r="H10" i="31"/>
  <c r="H36" i="31"/>
  <c r="F63" i="31"/>
  <c r="G63" i="31" s="1"/>
  <c r="F37" i="31"/>
  <c r="G37" i="31" s="1"/>
  <c r="F25" i="31"/>
  <c r="G25" i="31" s="1"/>
  <c r="F11" i="31"/>
  <c r="G11" i="31" s="1"/>
  <c r="H11" i="31" l="1"/>
  <c r="H37" i="31"/>
  <c r="H25" i="31"/>
  <c r="H63" i="31"/>
  <c r="F64" i="31"/>
  <c r="G64" i="31" s="1"/>
  <c r="F38" i="31"/>
  <c r="G38" i="31" s="1"/>
  <c r="F26" i="31"/>
  <c r="G26" i="31" s="1"/>
  <c r="F12" i="31"/>
  <c r="G12" i="31" s="1"/>
  <c r="H26" i="31" l="1"/>
  <c r="H12" i="31"/>
  <c r="H64" i="31"/>
  <c r="H38" i="31"/>
  <c r="F65" i="31"/>
  <c r="G65" i="31" s="1"/>
  <c r="F39" i="31"/>
  <c r="G39" i="31" s="1"/>
  <c r="F27" i="31"/>
  <c r="G27" i="31" s="1"/>
  <c r="F13" i="31"/>
  <c r="G13" i="31" s="1"/>
  <c r="H65" i="31" l="1"/>
  <c r="H13" i="31"/>
  <c r="H39" i="31"/>
  <c r="H27" i="31"/>
  <c r="F66" i="31"/>
  <c r="G66" i="31" s="1"/>
  <c r="F40" i="31"/>
  <c r="G40" i="31" s="1"/>
  <c r="F28" i="31"/>
  <c r="G28" i="31" s="1"/>
  <c r="F14" i="31"/>
  <c r="G14" i="31" s="1"/>
  <c r="H14" i="31" l="1"/>
  <c r="H28" i="31"/>
  <c r="H66" i="31"/>
  <c r="H40" i="31"/>
  <c r="F67" i="31"/>
  <c r="G67" i="31" s="1"/>
  <c r="F41" i="31"/>
  <c r="G41" i="31" s="1"/>
  <c r="F29" i="31"/>
  <c r="G29" i="31" s="1"/>
  <c r="F15" i="31"/>
  <c r="G15" i="31" s="1"/>
  <c r="H41" i="31" l="1"/>
  <c r="H29" i="31"/>
  <c r="H67" i="31"/>
  <c r="H15" i="31"/>
  <c r="F68" i="31"/>
  <c r="F42" i="31"/>
  <c r="G42" i="31" s="1"/>
  <c r="F16" i="31"/>
  <c r="J4" i="31" s="1"/>
  <c r="J17" i="31"/>
  <c r="K17" i="31"/>
  <c r="G68" i="31" l="1"/>
  <c r="H68" i="31" s="1"/>
  <c r="K56" i="31"/>
  <c r="H42" i="31"/>
  <c r="G16" i="31"/>
  <c r="J56" i="31"/>
  <c r="K30" i="31"/>
  <c r="J30" i="31"/>
  <c r="H16" i="31" l="1"/>
  <c r="K4" i="31"/>
  <c r="F44" i="31" l="1"/>
  <c r="G44" i="31" s="1"/>
  <c r="H44" i="31" l="1"/>
  <c r="F45" i="31"/>
  <c r="G45" i="31" s="1"/>
  <c r="H45" i="31" l="1"/>
  <c r="F46" i="31"/>
  <c r="G46" i="31" s="1"/>
  <c r="H46" i="31" l="1"/>
  <c r="F47" i="31"/>
  <c r="G47" i="31" s="1"/>
  <c r="H47" i="31" l="1"/>
  <c r="F48" i="31"/>
  <c r="G48" i="31" s="1"/>
  <c r="H48" i="31" l="1"/>
  <c r="F49" i="31"/>
  <c r="G49" i="31" s="1"/>
  <c r="H49" i="31" l="1"/>
  <c r="F50" i="31"/>
  <c r="G50" i="31" s="1"/>
  <c r="H50" i="31" l="1"/>
  <c r="F51" i="31"/>
  <c r="G51" i="31" s="1"/>
  <c r="H51" i="31" l="1"/>
  <c r="F52" i="31"/>
  <c r="G52" i="31" s="1"/>
  <c r="H52" i="31" l="1"/>
  <c r="F53" i="31"/>
  <c r="G53" i="31" s="1"/>
  <c r="H53" i="31" l="1"/>
  <c r="F54" i="31"/>
  <c r="G54" i="31" s="1"/>
  <c r="H54" i="31" l="1"/>
  <c r="F55" i="31"/>
  <c r="J43" i="31" l="1"/>
  <c r="G55" i="31"/>
  <c r="K43" i="31"/>
  <c r="H55" i="31" l="1"/>
</calcChain>
</file>

<file path=xl/sharedStrings.xml><?xml version="1.0" encoding="utf-8"?>
<sst xmlns="http://schemas.openxmlformats.org/spreadsheetml/2006/main" count="445" uniqueCount="173">
  <si>
    <t>ΜΗΝΙΑΙΑ ΜΙΣΘΟΔΟΣΙΑ</t>
  </si>
  <si>
    <t>ΕΤΗΣΙΑ ΜΙΣΘΟΔΟΣΙΑ</t>
  </si>
  <si>
    <t>ΘΕΣΗ</t>
  </si>
  <si>
    <t xml:space="preserve">ΕΠΙΔΟΜΑ ΠΑΡΑΣΤΑΣΕΩΣ </t>
  </si>
  <si>
    <t>ΕΦΟΡΟΣ ΕΛΕΓΧΟΥ ΚΡΑΤΙΚΩΝ ΕΝΙΣΧΥΣΕΩΝ</t>
  </si>
  <si>
    <t>ΕΚΠ.Ε/Κ ΠΛΕΥΡΑΣ ΔΙΕΡ.ΕΠΙΤΡ.ΑΓΝΟΟΥΜ.</t>
  </si>
  <si>
    <t>ΕΠΙΤΡΟΠΟΣ ΠΡΟΕΔΡΙΑΣ ΓΙΑ ΑΝΘΡΩΠΙΣΤΙΚΑ ΘΕΜΑΤΑ</t>
  </si>
  <si>
    <t>ΕΠΙΤΡΟΠΟΣ ΙΣΟΤΗΤΑΣ</t>
  </si>
  <si>
    <t>ΕΠΙΤΡΟΠΟΣ ΠΕΡΙΒΑΛΛΟΝΤΟΣ</t>
  </si>
  <si>
    <t>ΠΡΟΕΔΡΟΣ ΑΝΑΘΕΩΡΗΤΙΚΗΣ ΑΡΧΗΣ ΠΡΟΣΦΟΡΩΝ</t>
  </si>
  <si>
    <t>ΜΕΛΟΣ ΑΝΑΘΕΩΡΗΤΙΚΗΣ ΑΡΧΗΣ ΠΡΟΣΦΟΡΩΝ</t>
  </si>
  <si>
    <t>ΜΕΛΟΣ ΕΠΙΤΡΟΠΗΣ ΠΡΟΣΤΑΣΙΑΣ ΑΝΤΑΓΩΝΙΣΜΟΥ</t>
  </si>
  <si>
    <t>ΠΡΟΕΔΡΟΣ ΕΦΟΡΙΑΚΟΥ ΣΥΜΒΟΥΛΙΟΥ</t>
  </si>
  <si>
    <t xml:space="preserve">ΜΕΛΟΣ ΕΦΟΡΙΑΚΟΥ ΣΥΜΒΟΥΛΙΟΥ </t>
  </si>
  <si>
    <t xml:space="preserve">ΟΛΙΚΟ (12 ΜΗΝΩΝ) </t>
  </si>
  <si>
    <t>ΠΡΟΕΔΡΟΣ ΣΥΜΒΟΥΛΙΟΥ ΜΕΛΕΤΗΣ ΠΑΡΕΚΚΛΗΣΕΩΝ</t>
  </si>
  <si>
    <t>ΚΛΙΜΑΚΕΣ</t>
  </si>
  <si>
    <t>ΕΤΗΣΙΑ ΜΙΣΘΟΔΟΣΙΑ (€)</t>
  </si>
  <si>
    <t>ΓΕΝΙΚΟΣ ΕΙΣΑΓΓΕΛΕΑΣ</t>
  </si>
  <si>
    <t>ΒΟΗΘΟΣ ΓΕΝΙΚΟΣ ΕΙΣΑΓΓΕΛΕΑΣ</t>
  </si>
  <si>
    <t>ΠΡΟΕΔΡΟΣ ΑΝΩΤΑΤΟΥ ΔΙΚΑΣΤΗΡΙΟΥ</t>
  </si>
  <si>
    <t>ΔΙΚΑΣΤΗΣ ΑΝΩΤΑΤΟΥ ΔΙΚΑΣΤΗΡΙΟΥ</t>
  </si>
  <si>
    <t>ΠΡΟΕΔΡΟΣ ΕΠΑΡΧΙΑΚΟΥ ΔΙΚΑΣΤΗΡΙΟΥ</t>
  </si>
  <si>
    <t>ΑΝΩΤΕΡΟΣ ΕΠΑΡΧΙΑΚΟΣ ΔΙΚΑΣΤΗΣ</t>
  </si>
  <si>
    <t>ΠΡΟΕΔΡΟΣ ΕΠΙΤΡΟΠΗΣ ΔΗΜΟΣΙΑΣ ΥΠΗΡΕΣΙΑΣ*</t>
  </si>
  <si>
    <t>ΜΕΛΟΣ ΕΠΙΤΡΟΠΗΣ ΔΗΜΟΣΙΑΣ ΥΠΗΡΕΣΙΑΣ*</t>
  </si>
  <si>
    <t>ΠΡΟΕΔΡΟΣ ΕΠΙΤΡΟΠΗΣ ΕΚΠΑΙΔΕΥΤΙΚΗΣ ΥΠΗΡΕΣΙΑΣ*</t>
  </si>
  <si>
    <t>ΑΡΧΙΠΡΩΤΟΚΟΛΛΗΤΗΣ</t>
  </si>
  <si>
    <t>ΑΡΧΗΓΟΣ ΑΣΤΥΝΟΜΙΑΣ</t>
  </si>
  <si>
    <t>ΔΙΟΙΚΗΤΗΣ ΚΥΠ</t>
  </si>
  <si>
    <t>ΓΕΝΙΚΟΣ ΔΙΕΥΘΥΝΤΗΣ ΥΠΟΥΡΓΕΙΟΥ</t>
  </si>
  <si>
    <t>ΓΕΝΙΚΟΣ ΔΙΕΥΘΥΝΤΗΣ ΒΟΥΛΗΣ</t>
  </si>
  <si>
    <t>ΓΕΝΙΚΟΣ ΛΟΓΙΣΤΗΣ</t>
  </si>
  <si>
    <t xml:space="preserve">ΓΕΝΙΚΟΣ ΕΛΕΓΚΤΗΣ </t>
  </si>
  <si>
    <t>ΕΠΙΤΡΟΠΟΣ ΔΙΟΙΚΗΣΕΩΣ*</t>
  </si>
  <si>
    <t>ΠΡΟΕΔΡΟΣ ΕΠΙΤΡΟΠΗΣ ΠΡΟΣΤΑΣΙΑΣ ΑΝΤΑΓΩΝΙΣΜΟΥ</t>
  </si>
  <si>
    <t>ΑΝΤΙΣΤΡΑΤΗΓΟΣ</t>
  </si>
  <si>
    <t xml:space="preserve">ΕΠΙΤΡΟΠΟΣ ΠΡΟΣΤΑΣΙΑΣ ΔΕΔΟΜΕΝΩΝ ΠΡΟΣΩΠΙΚΟΥ ΧΑΡΑΚΤΗΡΑ </t>
  </si>
  <si>
    <t>ΠΡΟΕΔΡΟΣ ΔΗΜΟΚΡΑΤΙΑΣ*</t>
  </si>
  <si>
    <t>ΠΡΟΕΔΡΟΣ ΤΗΣ ΒΟΥΛΗΣ ΤΩΝ ΑΝΤΙΠΡΟΣΩΠΩΝ*</t>
  </si>
  <si>
    <t>ΒΟΥΛΕΥΤΗΣ / ΘΡΗΣΚΕΥΤΙΚΟΣ ΕΚΠΡΟΣΩΠΟΣ *</t>
  </si>
  <si>
    <t>ΕΠΙΤΡΟΠΟΣ ΝΟΜΟΘΕΣΙΑΣ*</t>
  </si>
  <si>
    <t>ΕΦΟΡΟΣ ΕΣΩΤΕΡΙΚΟΥ ΕΛΕΓΧΟΥ*</t>
  </si>
  <si>
    <t>ΕΤΗΣΙΕΣ ΑΠΟΚΟΠΕΣ ΠΡΙΝ ΑΠΟ Φ.ΕΙΣ.</t>
  </si>
  <si>
    <t>ΚΑΘΑΡΟΣ ΕΤΗΣΙΟΣ ΜΙΣΘΟΣ ΠΡΙΝ ΑΠΟ Φ.ΕΙΣ.</t>
  </si>
  <si>
    <t>ΦΟΡΟΣ ΕΙΣΟΔΗΜΑΤΟΣ (Σημ.1)</t>
  </si>
  <si>
    <t>ΚΑΘΑΡΟΣ ΕΤΗΣΙΟΣ ΜΙΣΘΟΣ ΜΕΤΑ ΑΠΟ Φ.ΕΙΣ.</t>
  </si>
  <si>
    <t xml:space="preserve">ΟΛΙΚΟΣ ΜΗΝΙΑΙΟΣ ΜΙΣΘΟΣ ΜΕ ΕΠΙΔΟΜΑΤΑ </t>
  </si>
  <si>
    <t>ΚΑΘΑΡΟΣ ΜΗΝΙΑΙΟΣ ΜΙΣΘΟΣ ΠΡΙΝ ΑΠΟ Φ.ΕΙΣ.</t>
  </si>
  <si>
    <t>ΚΑΘΑΡΟΣ ΜΗΝΙΑΙΟΣ ΜΙΣΘΟΣ ΜΕΤΑ ΑΠΟ Φ.ΕΙΣ.</t>
  </si>
  <si>
    <t>ΠΡΟΕΔΡΟΣ ΑΛΛΟΥ ΔΙΚΑΣΤΗΡΙΟΥ</t>
  </si>
  <si>
    <t>ΜΕΛΟΣ ΕΠΙΤΡΟΠΗΣ ΕΚΠΑΙΔΕΥΤΙΚΗΣ ΥΠΗΡΕΣΙΑΣ*</t>
  </si>
  <si>
    <t>ΔΙΕΥΘΥΝΤΗΣ ΜΕΓΑΛΟΥ ΤΜΗΜΑΤΟΣ</t>
  </si>
  <si>
    <t>ΚΛΙΜΑΚΕΣ ΜΙΣΘΩΝ</t>
  </si>
  <si>
    <t>ΒΑΘΜΙΔΑ</t>
  </si>
  <si>
    <t>ΕΤΗΣΙΑ ΠΡΟΣΑΥΞΗΣΗ
€</t>
  </si>
  <si>
    <t>ΕΤΗΣΙΟΣ ΒΑΣΙΚΟΣ ΜΙΣΘΟΣ
€</t>
  </si>
  <si>
    <t>ΑΚΑΘΑΡΙΣΤΟΣ ΕΤΗΣΙΟΣ ΜΙΣΘΟΣ (12 ΜΗΝΩΝ)
€</t>
  </si>
  <si>
    <t xml:space="preserve">ΑΚΑΘΑΡΙΣΤΟΣ ΜΗΝΙΑΙΟΣ ΜΙΣΘΟΣ
€ </t>
  </si>
  <si>
    <t xml:space="preserve">ΑΚΑΘΑΡΙΣΤΟΣ ΕΤΗΣΙΟΣ ΜΙΣΘΟΣ
 (13 ΜΗΝΩΝ)
€ </t>
  </si>
  <si>
    <t>ΥΠΕΡΩΡΙΑΚΗ 
ΑΜΟΙΒΗ (1:1)</t>
  </si>
  <si>
    <t>ΥΠΕΡΩΡΙΑΚΗ ΑΜΟΙΒΗ 
ΑΣΤΥΝΟΜΙΑΣ (1:1)</t>
  </si>
  <si>
    <t>A1</t>
  </si>
  <si>
    <t>1η</t>
  </si>
  <si>
    <t>2η</t>
  </si>
  <si>
    <t>3η</t>
  </si>
  <si>
    <t>4η</t>
  </si>
  <si>
    <t>5η</t>
  </si>
  <si>
    <t>6η</t>
  </si>
  <si>
    <t>7η</t>
  </si>
  <si>
    <t>8η</t>
  </si>
  <si>
    <t>9η</t>
  </si>
  <si>
    <t>10η</t>
  </si>
  <si>
    <t>11η</t>
  </si>
  <si>
    <t>12η</t>
  </si>
  <si>
    <t>13η</t>
  </si>
  <si>
    <t>A2</t>
  </si>
  <si>
    <t>A3</t>
  </si>
  <si>
    <t>Α4</t>
  </si>
  <si>
    <t>Α5</t>
  </si>
  <si>
    <t>Α5(ii)</t>
  </si>
  <si>
    <t>14η</t>
  </si>
  <si>
    <t>15η</t>
  </si>
  <si>
    <t>Α5(iii)</t>
  </si>
  <si>
    <t>16η</t>
  </si>
  <si>
    <t>Α6</t>
  </si>
  <si>
    <t>Α6(ii)</t>
  </si>
  <si>
    <t>Α7</t>
  </si>
  <si>
    <t>Α7(ii)</t>
  </si>
  <si>
    <t>Α8</t>
  </si>
  <si>
    <t>Α8(i)</t>
  </si>
  <si>
    <t>Α8(ii)</t>
  </si>
  <si>
    <t>Α9</t>
  </si>
  <si>
    <t>Α9(i)</t>
  </si>
  <si>
    <t>Α9(ii)</t>
  </si>
  <si>
    <t>A10</t>
  </si>
  <si>
    <t>A10(i)</t>
  </si>
  <si>
    <t>A10(ii)</t>
  </si>
  <si>
    <t>A11</t>
  </si>
  <si>
    <t>Α11(ii)</t>
  </si>
  <si>
    <t>Α11(iii)</t>
  </si>
  <si>
    <t>12η+</t>
  </si>
  <si>
    <t>A12</t>
  </si>
  <si>
    <t>Α12(ii)</t>
  </si>
  <si>
    <t>9η+</t>
  </si>
  <si>
    <r>
      <t>Α12</t>
    </r>
    <r>
      <rPr>
        <b/>
        <vertAlign val="superscript"/>
        <sz val="11"/>
        <color theme="1"/>
        <rFont val="Calibri"/>
        <family val="2"/>
        <charset val="161"/>
        <scheme val="minor"/>
      </rPr>
      <t>(48176)</t>
    </r>
  </si>
  <si>
    <t>10η+</t>
  </si>
  <si>
    <t>Α13</t>
  </si>
  <si>
    <t>Α13(i)</t>
  </si>
  <si>
    <t>Α13(ii)</t>
  </si>
  <si>
    <t>A14</t>
  </si>
  <si>
    <t>A14(i)</t>
  </si>
  <si>
    <t>A14(ii)</t>
  </si>
  <si>
    <t>Α15</t>
  </si>
  <si>
    <t>Α15(i)</t>
  </si>
  <si>
    <t>Α15(ii)</t>
  </si>
  <si>
    <t>Α16</t>
  </si>
  <si>
    <t>Α16(i)</t>
  </si>
  <si>
    <t>ΠΑΓΙΟΙ ΜΙΣΘΟΙ
(ΛΙΡΕΣ)</t>
  </si>
  <si>
    <t>ΠΑΓΙΟΙ ΜΙΣΘΟΙ
(ΕΥΡΩ)</t>
  </si>
  <si>
    <t>ΕΠΙΔΟΜΑ ΠΑΡΑΣΤΑΣΕΩΣ (12 ΜΗΝΩΝ)</t>
  </si>
  <si>
    <t>F38227</t>
  </si>
  <si>
    <t>F39812</t>
  </si>
  <si>
    <t>F41370</t>
  </si>
  <si>
    <t>F41444</t>
  </si>
  <si>
    <t>F54123</t>
  </si>
  <si>
    <t>F44677</t>
  </si>
  <si>
    <t>F42156</t>
  </si>
  <si>
    <t>F38290</t>
  </si>
  <si>
    <t>F35176</t>
  </si>
  <si>
    <r>
      <t>A11</t>
    </r>
    <r>
      <rPr>
        <b/>
        <vertAlign val="superscript"/>
        <sz val="11"/>
        <color theme="1"/>
        <rFont val="Calibri"/>
        <family val="2"/>
        <charset val="161"/>
        <scheme val="minor"/>
      </rPr>
      <t>(59664)</t>
    </r>
  </si>
  <si>
    <r>
      <t>Α12</t>
    </r>
    <r>
      <rPr>
        <b/>
        <vertAlign val="superscript"/>
        <sz val="11"/>
        <color theme="1"/>
        <rFont val="Calibri"/>
        <family val="2"/>
        <charset val="161"/>
        <scheme val="minor"/>
      </rPr>
      <t>(63069)</t>
    </r>
  </si>
  <si>
    <r>
      <t>A13</t>
    </r>
    <r>
      <rPr>
        <b/>
        <vertAlign val="superscript"/>
        <sz val="11"/>
        <color theme="1"/>
        <rFont val="Calibri"/>
        <family val="2"/>
        <charset val="161"/>
        <scheme val="minor"/>
      </rPr>
      <t>(71825)</t>
    </r>
  </si>
  <si>
    <t>ΕΤΗΣΙΟΣ ΤΙΜΑΡΙΘΜΟΣ
0,28%
€43</t>
  </si>
  <si>
    <t>F89161</t>
  </si>
  <si>
    <t>F92858</t>
  </si>
  <si>
    <t>F96491</t>
  </si>
  <si>
    <t>F96665</t>
  </si>
  <si>
    <t>F126237</t>
  </si>
  <si>
    <t>F104206</t>
  </si>
  <si>
    <t>F98325</t>
  </si>
  <si>
    <t>F89308</t>
  </si>
  <si>
    <t>F82045</t>
  </si>
  <si>
    <t>ΕΙΣΦΟΡΑ ΓΕΣΥ</t>
  </si>
  <si>
    <t>ΕΤΗΣΙΟΣ ΤΙΜΑΡΙΘΜΟΣ
€</t>
  </si>
  <si>
    <t>ΜΙΣΘΟΙ ΚΑΙ ΩΡΙΑΙΑ ΥΠΕΡΩΡΙΑΚΗ ΑΜΟΙΒΗ ΑΠΟ 01/01/2019</t>
  </si>
  <si>
    <t>ΕΠΙΤΡΟΠΟΣ ΕΠΟΠΤΕΙΑΣ ΥΓΕΙΑΣ</t>
  </si>
  <si>
    <t>ΑΝΑΠΛΗΡΩΤΗΣ ΚΥΒΕΡΝΗΤΙΚΟΣ ΕΚΠΡΟΣΩΠΟΣ</t>
  </si>
  <si>
    <t>ΕΠΙΤΡΟΠΟΣ ΠΡΟΣΤΑΣΙΑΣ ΔΙΚΑΙΩΜΑΤΩΝ ΤΟΥ ΠΑΙΔΙΟΥ</t>
  </si>
  <si>
    <t xml:space="preserve">ΔΙΕΥΘΥΝΤΗΣ ΓΡΑΦΕΙΟΥ ΠΡΟΕΔΡΟΥ ΤΗΣ ΔΗΜΟΚΡΑΤΙΑΣ </t>
  </si>
  <si>
    <t>ΕΠΙΚΕΦΑΛΗΣ ΕΠΙΣΤΗΜΟΝΑΣ</t>
  </si>
  <si>
    <t>ΦΟΡΟΣ ΕΙΣΟΔΗΜ. (Σημ.1)</t>
  </si>
  <si>
    <t>ΤΚΑ 
4,2% όσοι δικαιούνται επαγγ.σύνταξη &amp; δεν συμπληρ. 400 μήνες υπ.
8,3% όσοι δεν δικαιούνται επαγγ.σύνταξη</t>
  </si>
  <si>
    <t>ΕΤΗΣΙΟΣ ΤΙΜΑΡΙΘΜΟΣ</t>
  </si>
  <si>
    <t>ΕΠΙΤΡΟΠΟΣ ΤΟΥ ΠΟΛΙΤΗ</t>
  </si>
  <si>
    <t>ΕΠΙΤΡΟΠΟΣ ΔΙΑΦΑΝΕΙΑΣ</t>
  </si>
  <si>
    <t>ΜΕΛΟΣ ΑΝΕΞΑΡΤΗΤΗΣ ΑΡΧΗΣ ΚΑΤΑ ΤΗΣ ΔΙΑΦΘΟΡΑΣ</t>
  </si>
  <si>
    <t>ΜΙΣΘΟΔΟΣΙΑ ΚΡΑΤΙΚΩΝ ΑΞΙΩΜΑΤΟΥΧΩΝ ΑΠΟ 01/01/2023</t>
  </si>
  <si>
    <t xml:space="preserve">1.Η φορολογία υπολογίζεται βάση των πιο πάνω εισοδημάτων και αποκοπών χωρίς να λαμβάνονται υπόψη τύχον άλλα εισοδήματα ή άλλες φορολογικές απαλλαγές/εκπτώσεις. </t>
  </si>
  <si>
    <t>2. Η αποζημίωση των μελών της Βουλής των Αντιπροσώπων γίνεται προς το τέλος κάθε χρόνου με βάση το ετήσιο ποσοστό μεταβολής απολαβών σε ονομαστικούς όρους των δύο προηγούμενων χρόνων με βάση σχετικούς υπολογισμούς της Στατιστικής Υπηρεσίας.</t>
  </si>
  <si>
    <t>ΥΠΟΥΡΓΟΣ / ΥΦΥΠΟΥΡΓΟΣ ΠΑΡΑ ΤΩ ΠΡΟΕΔΡΩ / ΥΦΥΠΟΥΡΓΟΣ/ ΚΥΒΕΡΝΗΤΙΚΟΣ ΕΚΠΡΟΣΩΠΟΣ*</t>
  </si>
  <si>
    <t/>
  </si>
  <si>
    <t>ΕΤΗΣΙΕΣ ΑΠΟΛΑΒΕΣ</t>
  </si>
  <si>
    <t>ΑΚΑΘΑΡΙΣΤΟΣ ΕΤΗΣΙΟΣ ΜΙΣΘΟΣ ΧΩΡΙΣ ΕΠΙΔΟΜΑΤΑ</t>
  </si>
  <si>
    <t>ΤΙΜΑΡΙΘΜ. ΕΠΙΔΟΜΑΤΟΣ ΠΑΡΑΣΤΑΣΕΩΣ</t>
  </si>
  <si>
    <t>ΕΠΙΔΟΜΑ ΓΡΑΜΜΑΤΕΙΑΚΩΝ ΥΠΗΡΕΣΙΩΝ</t>
  </si>
  <si>
    <t>ΕΠΙΔΟΜΑ ΦΙΛΟΞΕΝΙΑΣ</t>
  </si>
  <si>
    <t xml:space="preserve">ΑΚΑΘΑΡΙΣΤΟΣ ΕΤΗΣΙΟΣ ΜΙΣΘΟΣ ΜΕ ΕΠΙΔΟΜΑΤΑ  (13 ΜΗΝΩΝ) </t>
  </si>
  <si>
    <t>ΑΚΑΘΑΡΙΣΤΟΣ ΜΗΝΙΑΙΟΣ ΜΙΣΘΟΣ  ΧΩΡΙΣ ΕΠΙΔΟΜΑΤΑ (βασικός + τιμάριθμος)</t>
  </si>
  <si>
    <t>Τ.ΧΗΡΩΝ
2%  για όσους δεν συμπληρ. 400 μην.εισφορές
(3% για περιπτώσεις με *)</t>
  </si>
  <si>
    <t>ΣΧΕΔΙΟ ΣΥΝΤΑΞΗΣ/ΦΙΛΟΔΩΡΗΜΑ
3% (6,8% για περιπτώσεις με *)</t>
  </si>
  <si>
    <t>ΜΕΙΩΣΗ ΑΠΟΛΑΒ.
με κλιμάκωση</t>
  </si>
  <si>
    <t xml:space="preserve">Σημείωσεις: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</si>
</sst>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61"/>
      <scheme val="minor"/>
    </font>
    <font>
      <b/>
      <sz val="11"/>
      <color theme="1"/>
      <name val="Calibri"/>
      <family val="2"/>
      <charset val="161"/>
      <scheme val="minor"/>
    </font>
    <font>
      <b/>
      <sz val="13"/>
      <color theme="1"/>
      <name val="Calibri"/>
      <family val="2"/>
      <charset val="161"/>
      <scheme val="minor"/>
    </font>
    <font>
      <b/>
      <sz val="10.5"/>
      <color theme="1"/>
      <name val="Calibri"/>
      <family val="2"/>
      <charset val="161"/>
      <scheme val="minor"/>
    </font>
    <font>
      <sz val="13"/>
      <color theme="1"/>
      <name val="Calibri"/>
      <family val="2"/>
      <charset val="161"/>
      <scheme val="minor"/>
    </font>
    <font>
      <sz val="10"/>
      <color theme="1"/>
      <name val="Calibri"/>
      <family val="2"/>
      <charset val="161"/>
      <scheme val="minor"/>
    </font>
    <font>
      <b/>
      <sz val="10"/>
      <color theme="1"/>
      <name val="Calibri"/>
      <family val="2"/>
      <charset val="161"/>
      <scheme val="minor"/>
    </font>
    <font>
      <b/>
      <vertAlign val="superscript"/>
      <sz val="11"/>
      <color theme="1"/>
      <name val="Calibri"/>
      <family val="2"/>
      <charset val="161"/>
      <scheme val="minor"/>
    </font>
    <font>
      <b/>
      <sz val="8"/>
      <color theme="1"/>
      <name val="Calibri"/>
      <family val="2"/>
      <charset val="161"/>
      <scheme val="minor"/>
    </font>
    <font>
      <b/>
      <sz val="9"/>
      <color theme="1"/>
      <name val="Calibri"/>
      <family val="2"/>
      <charset val="161"/>
      <scheme val="minor"/>
    </font>
    <font>
      <b/>
      <sz val="7"/>
      <color theme="1"/>
      <name val="Calibri"/>
      <family val="2"/>
      <charset val="161"/>
      <scheme val="minor"/>
    </font>
    <font>
      <b/>
      <sz val="9"/>
      <name val="Calibri"/>
      <family val="2"/>
      <charset val="161"/>
      <scheme val="minor"/>
    </font>
    <font>
      <sz val="11"/>
      <name val="Calibri"/>
      <family val="2"/>
      <charset val="161"/>
      <scheme val="minor"/>
    </font>
    <font>
      <b/>
      <sz val="12"/>
      <color theme="1"/>
      <name val="Calibri"/>
      <family val="2"/>
      <charset val="161"/>
      <scheme val="minor"/>
    </font>
    <font>
      <sz val="10.5"/>
      <color theme="1"/>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rgb="FFEAEAEA"/>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s>
  <cellStyleXfs count="1">
    <xf numFmtId="0" fontId="0" fillId="0" borderId="0"/>
  </cellStyleXfs>
  <cellXfs count="81">
    <xf numFmtId="0" fontId="0" fillId="0" borderId="0" xfId="0"/>
    <xf numFmtId="0" fontId="0" fillId="0" borderId="0" xfId="0" applyAlignment="1">
      <alignment wrapText="1"/>
    </xf>
    <xf numFmtId="4" fontId="0" fillId="0" borderId="0" xfId="0" applyNumberFormat="1"/>
    <xf numFmtId="0" fontId="0" fillId="0" borderId="9" xfId="0" applyBorder="1"/>
    <xf numFmtId="4" fontId="0" fillId="0" borderId="9" xfId="0" applyNumberFormat="1" applyBorder="1"/>
    <xf numFmtId="0" fontId="1" fillId="0" borderId="6" xfId="0" applyFont="1" applyBorder="1" applyAlignment="1">
      <alignment horizontal="center"/>
    </xf>
    <xf numFmtId="3" fontId="0" fillId="0" borderId="0" xfId="0" applyNumberFormat="1" applyAlignment="1">
      <alignment horizontal="right"/>
    </xf>
    <xf numFmtId="4" fontId="0" fillId="0" borderId="0" xfId="0" applyNumberFormat="1" applyAlignment="1">
      <alignment horizontal="right"/>
    </xf>
    <xf numFmtId="0" fontId="1" fillId="0" borderId="0" xfId="0" applyFont="1" applyAlignment="1">
      <alignment wrapText="1"/>
    </xf>
    <xf numFmtId="0" fontId="1" fillId="2" borderId="2" xfId="0" applyFont="1" applyFill="1" applyBorder="1" applyAlignment="1">
      <alignment horizontal="center"/>
    </xf>
    <xf numFmtId="0" fontId="2" fillId="0" borderId="0" xfId="0" applyFont="1"/>
    <xf numFmtId="0" fontId="4" fillId="0" borderId="0" xfId="0" applyFont="1"/>
    <xf numFmtId="0" fontId="5" fillId="0" borderId="0" xfId="0" applyFont="1" applyAlignment="1">
      <alignment wrapText="1"/>
    </xf>
    <xf numFmtId="3" fontId="0" fillId="0" borderId="0" xfId="0" applyNumberFormat="1"/>
    <xf numFmtId="4" fontId="1" fillId="0" borderId="0" xfId="0" applyNumberFormat="1" applyFont="1"/>
    <xf numFmtId="3" fontId="1" fillId="0" borderId="0" xfId="0" applyNumberFormat="1" applyFont="1"/>
    <xf numFmtId="3" fontId="0" fillId="0" borderId="0" xfId="0" applyNumberFormat="1" applyAlignment="1">
      <alignment wrapText="1"/>
    </xf>
    <xf numFmtId="3" fontId="1" fillId="0" borderId="0" xfId="0" applyNumberFormat="1" applyFont="1" applyAlignment="1">
      <alignment wrapText="1"/>
    </xf>
    <xf numFmtId="4" fontId="0" fillId="4" borderId="1" xfId="0" applyNumberFormat="1" applyFill="1" applyBorder="1"/>
    <xf numFmtId="0" fontId="6" fillId="5" borderId="3" xfId="0" applyFont="1" applyFill="1" applyBorder="1" applyAlignment="1">
      <alignment wrapText="1"/>
    </xf>
    <xf numFmtId="0" fontId="6" fillId="5" borderId="4" xfId="0" applyFont="1" applyFill="1" applyBorder="1"/>
    <xf numFmtId="3" fontId="6" fillId="5" borderId="4" xfId="0" applyNumberFormat="1" applyFont="1" applyFill="1" applyBorder="1" applyAlignment="1">
      <alignment horizontal="center" wrapText="1"/>
    </xf>
    <xf numFmtId="0" fontId="6" fillId="5" borderId="4" xfId="0" applyFont="1" applyFill="1" applyBorder="1" applyAlignment="1">
      <alignment horizontal="center" wrapText="1"/>
    </xf>
    <xf numFmtId="4" fontId="6" fillId="5" borderId="4" xfId="0" applyNumberFormat="1" applyFont="1" applyFill="1" applyBorder="1" applyAlignment="1">
      <alignment horizontal="center" wrapText="1"/>
    </xf>
    <xf numFmtId="4" fontId="1" fillId="4" borderId="4" xfId="0" applyNumberFormat="1" applyFont="1" applyFill="1" applyBorder="1" applyAlignment="1">
      <alignment horizontal="center" textRotation="90" wrapText="1"/>
    </xf>
    <xf numFmtId="4" fontId="6" fillId="5" borderId="4" xfId="0" applyNumberFormat="1" applyFont="1" applyFill="1" applyBorder="1" applyAlignment="1">
      <alignment horizontal="center" textRotation="90" wrapText="1"/>
    </xf>
    <xf numFmtId="0" fontId="1" fillId="0" borderId="0" xfId="0" applyFont="1" applyAlignment="1">
      <alignment textRotation="90"/>
    </xf>
    <xf numFmtId="0" fontId="1" fillId="0" borderId="15" xfId="0" applyFont="1" applyBorder="1"/>
    <xf numFmtId="4" fontId="0" fillId="4" borderId="0" xfId="0" applyNumberFormat="1" applyFill="1"/>
    <xf numFmtId="0" fontId="1" fillId="0" borderId="6" xfId="0" applyFont="1" applyBorder="1"/>
    <xf numFmtId="0" fontId="1" fillId="0" borderId="8" xfId="0" applyFont="1" applyBorder="1"/>
    <xf numFmtId="3" fontId="0" fillId="0" borderId="9" xfId="0" applyNumberFormat="1" applyBorder="1"/>
    <xf numFmtId="0" fontId="1" fillId="0" borderId="2" xfId="0" applyFont="1" applyBorder="1"/>
    <xf numFmtId="0" fontId="0" fillId="0" borderId="16" xfId="0" applyBorder="1"/>
    <xf numFmtId="3" fontId="0" fillId="0" borderId="16" xfId="0" applyNumberFormat="1" applyBorder="1"/>
    <xf numFmtId="0" fontId="1" fillId="0" borderId="11" xfId="0" applyFont="1" applyBorder="1"/>
    <xf numFmtId="0" fontId="0" fillId="0" borderId="12" xfId="0" applyBorder="1"/>
    <xf numFmtId="3" fontId="0" fillId="0" borderId="12" xfId="0" applyNumberFormat="1" applyBorder="1"/>
    <xf numFmtId="4" fontId="0" fillId="0" borderId="12" xfId="0" applyNumberFormat="1" applyBorder="1"/>
    <xf numFmtId="0" fontId="0" fillId="0" borderId="11" xfId="0" applyBorder="1"/>
    <xf numFmtId="0" fontId="1" fillId="0" borderId="0" xfId="0" applyFont="1"/>
    <xf numFmtId="4" fontId="6" fillId="5" borderId="3" xfId="0" applyNumberFormat="1" applyFont="1" applyFill="1" applyBorder="1" applyAlignment="1">
      <alignment horizontal="center" wrapText="1"/>
    </xf>
    <xf numFmtId="4" fontId="6" fillId="5" borderId="5" xfId="0" applyNumberFormat="1" applyFont="1" applyFill="1" applyBorder="1" applyAlignment="1">
      <alignment horizontal="center" wrapText="1"/>
    </xf>
    <xf numFmtId="0" fontId="1" fillId="0" borderId="0" xfId="0" applyFont="1" applyAlignment="1">
      <alignment horizontal="center"/>
    </xf>
    <xf numFmtId="3" fontId="0" fillId="0" borderId="0" xfId="0" applyNumberFormat="1" applyAlignment="1">
      <alignment horizontal="center"/>
    </xf>
    <xf numFmtId="4" fontId="0" fillId="0" borderId="7" xfId="0" applyNumberFormat="1" applyBorder="1"/>
    <xf numFmtId="0" fontId="1" fillId="0" borderId="8" xfId="0" applyFont="1" applyBorder="1" applyAlignment="1">
      <alignment horizontal="center"/>
    </xf>
    <xf numFmtId="0" fontId="1" fillId="0" borderId="9" xfId="0" applyFont="1" applyBorder="1" applyAlignment="1">
      <alignment horizontal="center"/>
    </xf>
    <xf numFmtId="3" fontId="0" fillId="0" borderId="9" xfId="0" applyNumberFormat="1" applyBorder="1" applyAlignment="1">
      <alignment horizontal="center"/>
    </xf>
    <xf numFmtId="4" fontId="0" fillId="4" borderId="9" xfId="0" applyNumberFormat="1" applyFill="1" applyBorder="1"/>
    <xf numFmtId="4" fontId="0" fillId="0" borderId="10" xfId="0" applyNumberFormat="1" applyBorder="1"/>
    <xf numFmtId="0" fontId="9" fillId="2" borderId="5"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4" xfId="0" applyFont="1" applyBorder="1" applyAlignment="1">
      <alignment horizontal="center" vertical="center" wrapText="1"/>
    </xf>
    <xf numFmtId="4" fontId="9" fillId="2" borderId="4" xfId="0" applyNumberFormat="1" applyFont="1" applyFill="1" applyBorder="1" applyAlignment="1">
      <alignment horizontal="center" vertical="center" wrapText="1"/>
    </xf>
    <xf numFmtId="4" fontId="9" fillId="0" borderId="4" xfId="0" applyNumberFormat="1" applyFont="1" applyBorder="1" applyAlignment="1">
      <alignment horizontal="center" vertical="center" wrapText="1"/>
    </xf>
    <xf numFmtId="4" fontId="11" fillId="0" borderId="4" xfId="0" applyNumberFormat="1" applyFont="1" applyBorder="1" applyAlignment="1">
      <alignment horizontal="center" vertical="center" wrapText="1"/>
    </xf>
    <xf numFmtId="3" fontId="12" fillId="0" borderId="0" xfId="0" applyNumberFormat="1" applyFont="1" applyAlignment="1">
      <alignment horizontal="right"/>
    </xf>
    <xf numFmtId="4" fontId="12" fillId="0" borderId="0" xfId="0" applyNumberFormat="1" applyFont="1" applyAlignment="1">
      <alignment horizontal="right"/>
    </xf>
    <xf numFmtId="0" fontId="12" fillId="0" borderId="0" xfId="0" applyFont="1"/>
    <xf numFmtId="3" fontId="0" fillId="4" borderId="0" xfId="0" applyNumberFormat="1" applyFill="1"/>
    <xf numFmtId="4" fontId="9" fillId="4" borderId="19" xfId="0" applyNumberFormat="1" applyFont="1" applyFill="1" applyBorder="1" applyAlignment="1">
      <alignment horizontal="center" vertical="center" wrapText="1"/>
    </xf>
    <xf numFmtId="3" fontId="3" fillId="4" borderId="1" xfId="0" applyNumberFormat="1" applyFont="1" applyFill="1" applyBorder="1" applyAlignment="1">
      <alignment horizontal="center" textRotation="90"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10" fillId="0" borderId="4" xfId="0" applyFont="1" applyBorder="1" applyAlignment="1">
      <alignment horizontal="center" vertical="center" wrapText="1"/>
    </xf>
    <xf numFmtId="4" fontId="10" fillId="0" borderId="4" xfId="0" applyNumberFormat="1" applyFont="1" applyBorder="1" applyAlignment="1">
      <alignment horizontal="center" vertical="center" wrapText="1"/>
    </xf>
    <xf numFmtId="3" fontId="3" fillId="6" borderId="1" xfId="0" applyNumberFormat="1" applyFont="1" applyFill="1" applyBorder="1" applyAlignment="1">
      <alignment horizontal="center" textRotation="90" wrapText="1"/>
    </xf>
    <xf numFmtId="0" fontId="14" fillId="0" borderId="0" xfId="0" applyFont="1" applyAlignment="1">
      <alignment wrapText="1"/>
    </xf>
    <xf numFmtId="0" fontId="2" fillId="0" borderId="11" xfId="0" applyFont="1" applyBorder="1" applyAlignment="1">
      <alignment horizontal="center"/>
    </xf>
    <xf numFmtId="0" fontId="2" fillId="0" borderId="12" xfId="0" applyFont="1" applyBorder="1" applyAlignment="1">
      <alignment horizontal="center"/>
    </xf>
    <xf numFmtId="0" fontId="1" fillId="3" borderId="14" xfId="0" applyFont="1" applyFill="1" applyBorder="1" applyAlignment="1">
      <alignment horizontal="center"/>
    </xf>
    <xf numFmtId="0" fontId="1" fillId="3" borderId="1" xfId="0" applyFont="1" applyFill="1" applyBorder="1" applyAlignment="1">
      <alignment horizontal="center"/>
    </xf>
    <xf numFmtId="0" fontId="0" fillId="0" borderId="0" xfId="0" applyAlignment="1">
      <alignment horizontal="left" wrapTex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7"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0" fillId="0" borderId="18" xfId="0" applyBorder="1" applyAlignment="1">
      <alignment horizontal="left" wrapText="1"/>
    </xf>
  </cellXfs>
  <cellStyles count="1">
    <cellStyle name="Normal" xfId="0" builtinId="0"/>
  </cellStyles>
  <dxfs count="0"/>
  <tableStyles count="0" defaultTableStyle="TableStyleMedium9" defaultPivotStyle="PivotStyleLight16"/>
  <colors>
    <mruColors>
      <color rgb="FFFFD1DA"/>
      <color rgb="FFD8FC24"/>
      <color rgb="FFEAEAEA"/>
      <color rgb="FFA107A5"/>
      <color rgb="FFD509DA"/>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204"/>
  <sheetViews>
    <sheetView topLeftCell="A178" zoomScaleNormal="100" zoomScaleSheetLayoutView="100" workbookViewId="0">
      <selection activeCell="A195" sqref="A195:H204"/>
    </sheetView>
  </sheetViews>
  <sheetFormatPr defaultRowHeight="15" x14ac:dyDescent="0.25"/>
  <cols>
    <col min="1" max="1" width="12.5703125" style="40" customWidth="1"/>
    <col min="2" max="2" width="8.85546875" customWidth="1"/>
    <col min="3" max="3" width="13" style="13" customWidth="1"/>
    <col min="4" max="4" width="13.28515625" style="13" customWidth="1"/>
    <col min="5" max="5" width="12.28515625" customWidth="1"/>
    <col min="6" max="6" width="15" customWidth="1"/>
    <col min="7" max="7" width="16.140625" customWidth="1"/>
    <col min="8" max="8" width="14" style="14" customWidth="1"/>
    <col min="9" max="9" width="1.5703125" style="2" customWidth="1"/>
    <col min="10" max="10" width="6.140625" customWidth="1"/>
    <col min="11" max="11" width="7.28515625" customWidth="1"/>
    <col min="12" max="12" width="3.28515625" customWidth="1"/>
  </cols>
  <sheetData>
    <row r="1" spans="1:13" ht="18" thickBot="1" x14ac:dyDescent="0.35">
      <c r="A1" s="69" t="s">
        <v>145</v>
      </c>
      <c r="B1" s="70"/>
      <c r="C1" s="70"/>
      <c r="D1" s="70"/>
      <c r="E1" s="70"/>
      <c r="F1" s="70"/>
      <c r="G1" s="70"/>
      <c r="H1" s="70"/>
      <c r="I1" s="70"/>
      <c r="J1" s="33"/>
      <c r="K1" s="33"/>
      <c r="L1" s="33"/>
    </row>
    <row r="2" spans="1:13" ht="15" customHeight="1" thickBot="1" x14ac:dyDescent="0.3">
      <c r="A2" s="71" t="s">
        <v>16</v>
      </c>
      <c r="B2" s="72"/>
      <c r="C2" s="72" t="s">
        <v>17</v>
      </c>
      <c r="D2" s="72"/>
      <c r="E2" s="72"/>
      <c r="F2" s="72"/>
      <c r="G2" s="72"/>
      <c r="H2" s="72"/>
      <c r="I2" s="18"/>
    </row>
    <row r="3" spans="1:13" s="26" customFormat="1" ht="90.75" customHeight="1" thickBot="1" x14ac:dyDescent="0.25">
      <c r="A3" s="19" t="s">
        <v>53</v>
      </c>
      <c r="B3" s="20" t="s">
        <v>54</v>
      </c>
      <c r="C3" s="21" t="s">
        <v>55</v>
      </c>
      <c r="D3" s="21" t="s">
        <v>56</v>
      </c>
      <c r="E3" s="22" t="s">
        <v>144</v>
      </c>
      <c r="F3" s="22" t="s">
        <v>57</v>
      </c>
      <c r="G3" s="23" t="s">
        <v>58</v>
      </c>
      <c r="H3" s="23" t="s">
        <v>59</v>
      </c>
      <c r="I3" s="24"/>
      <c r="J3" s="25" t="s">
        <v>60</v>
      </c>
      <c r="K3" s="25" t="s">
        <v>61</v>
      </c>
    </row>
    <row r="4" spans="1:13" ht="15.75" thickBot="1" x14ac:dyDescent="0.3">
      <c r="A4" s="27" t="s">
        <v>62</v>
      </c>
      <c r="B4" t="s">
        <v>63</v>
      </c>
      <c r="D4" s="13">
        <v>15051</v>
      </c>
      <c r="E4" s="2" t="e">
        <f>IF(IF((D4)&lt;#REF!,#REF!,(D4)*#REF!)&lt;#REF!,#REF!,IF((D4)&lt;#REF!,#REF!,(D4)*#REF!))</f>
        <v>#REF!</v>
      </c>
      <c r="F4" s="2" t="e">
        <f>D4+E4</f>
        <v>#REF!</v>
      </c>
      <c r="G4" s="2" t="e">
        <f>F4/12</f>
        <v>#REF!</v>
      </c>
      <c r="H4" s="2" t="e">
        <f>G4*13</f>
        <v>#REF!</v>
      </c>
      <c r="I4" s="28"/>
      <c r="J4" s="2" t="e">
        <f>((F4+F16)/2)/1956</f>
        <v>#REF!</v>
      </c>
      <c r="K4" s="2" t="e">
        <f>((F4+F16)/2)/2085</f>
        <v>#REF!</v>
      </c>
      <c r="M4" s="2"/>
    </row>
    <row r="5" spans="1:13" x14ac:dyDescent="0.25">
      <c r="A5" s="29"/>
      <c r="B5" t="s">
        <v>64</v>
      </c>
      <c r="C5" s="13">
        <f>D5-D4</f>
        <v>73</v>
      </c>
      <c r="D5" s="13">
        <v>15124</v>
      </c>
      <c r="E5" s="2" t="e">
        <f>IF(IF((D5)&lt;#REF!,#REF!,(D5)*#REF!)&lt;#REF!,#REF!,IF((D5)&lt;#REF!,#REF!,(D5)*#REF!))</f>
        <v>#REF!</v>
      </c>
      <c r="F5" s="2" t="e">
        <f t="shared" ref="F5:F68" si="0">D5+E5</f>
        <v>#REF!</v>
      </c>
      <c r="G5" s="2" t="e">
        <f t="shared" ref="G5:G68" si="1">F5/12</f>
        <v>#REF!</v>
      </c>
      <c r="H5" s="2" t="e">
        <f t="shared" ref="H5:H68" si="2">G5*13</f>
        <v>#REF!</v>
      </c>
      <c r="I5" s="28"/>
      <c r="J5" s="2"/>
      <c r="K5" s="2"/>
    </row>
    <row r="6" spans="1:13" x14ac:dyDescent="0.25">
      <c r="A6" s="29"/>
      <c r="B6" t="s">
        <v>65</v>
      </c>
      <c r="C6" s="13">
        <f t="shared" ref="C6:C69" si="3">D6-D5</f>
        <v>73</v>
      </c>
      <c r="D6" s="13">
        <v>15197</v>
      </c>
      <c r="E6" s="2" t="e">
        <f>IF(IF((D6)&lt;#REF!,#REF!,(D6)*#REF!)&lt;#REF!,#REF!,IF((D6)&lt;#REF!,#REF!,(D6)*#REF!))</f>
        <v>#REF!</v>
      </c>
      <c r="F6" s="2" t="e">
        <f t="shared" si="0"/>
        <v>#REF!</v>
      </c>
      <c r="G6" s="2" t="e">
        <f t="shared" si="1"/>
        <v>#REF!</v>
      </c>
      <c r="H6" s="2" t="e">
        <f t="shared" si="2"/>
        <v>#REF!</v>
      </c>
      <c r="I6" s="28"/>
      <c r="J6" s="2"/>
      <c r="K6" s="2"/>
    </row>
    <row r="7" spans="1:13" x14ac:dyDescent="0.25">
      <c r="A7" s="29"/>
      <c r="B7" t="s">
        <v>66</v>
      </c>
      <c r="C7" s="13">
        <f t="shared" si="3"/>
        <v>73</v>
      </c>
      <c r="D7" s="13">
        <v>15270</v>
      </c>
      <c r="E7" s="2" t="e">
        <f>IF(IF((D7)&lt;#REF!,#REF!,(D7)*#REF!)&lt;#REF!,#REF!,IF((D7)&lt;#REF!,#REF!,(D7)*#REF!))</f>
        <v>#REF!</v>
      </c>
      <c r="F7" s="2" t="e">
        <f t="shared" si="0"/>
        <v>#REF!</v>
      </c>
      <c r="G7" s="2" t="e">
        <f t="shared" si="1"/>
        <v>#REF!</v>
      </c>
      <c r="H7" s="2" t="e">
        <f t="shared" si="2"/>
        <v>#REF!</v>
      </c>
      <c r="I7" s="28"/>
      <c r="J7" s="2"/>
      <c r="K7" s="2"/>
    </row>
    <row r="8" spans="1:13" x14ac:dyDescent="0.25">
      <c r="A8" s="29"/>
      <c r="B8" t="s">
        <v>67</v>
      </c>
      <c r="C8" s="13">
        <f t="shared" si="3"/>
        <v>73</v>
      </c>
      <c r="D8" s="13">
        <v>15343</v>
      </c>
      <c r="E8" s="2" t="e">
        <f>IF(IF((D8)&lt;#REF!,#REF!,(D8)*#REF!)&lt;#REF!,#REF!,IF((D8)&lt;#REF!,#REF!,(D8)*#REF!))</f>
        <v>#REF!</v>
      </c>
      <c r="F8" s="2" t="e">
        <f t="shared" si="0"/>
        <v>#REF!</v>
      </c>
      <c r="G8" s="2" t="e">
        <f t="shared" si="1"/>
        <v>#REF!</v>
      </c>
      <c r="H8" s="2" t="e">
        <f t="shared" si="2"/>
        <v>#REF!</v>
      </c>
      <c r="I8" s="28"/>
      <c r="J8" s="2"/>
      <c r="K8" s="2"/>
    </row>
    <row r="9" spans="1:13" x14ac:dyDescent="0.25">
      <c r="A9" s="29"/>
      <c r="B9" t="s">
        <v>68</v>
      </c>
      <c r="C9" s="13">
        <f t="shared" si="3"/>
        <v>75</v>
      </c>
      <c r="D9" s="13">
        <v>15418</v>
      </c>
      <c r="E9" s="2" t="e">
        <f>IF(IF((D9)&lt;#REF!,#REF!,(D9)*#REF!)&lt;#REF!,#REF!,IF((D9)&lt;#REF!,#REF!,(D9)*#REF!))</f>
        <v>#REF!</v>
      </c>
      <c r="F9" s="2" t="e">
        <f t="shared" si="0"/>
        <v>#REF!</v>
      </c>
      <c r="G9" s="2" t="e">
        <f t="shared" si="1"/>
        <v>#REF!</v>
      </c>
      <c r="H9" s="2" t="e">
        <f t="shared" si="2"/>
        <v>#REF!</v>
      </c>
      <c r="I9" s="28"/>
      <c r="J9" s="2"/>
      <c r="K9" s="2"/>
    </row>
    <row r="10" spans="1:13" x14ac:dyDescent="0.25">
      <c r="A10" s="29"/>
      <c r="B10" t="s">
        <v>69</v>
      </c>
      <c r="C10" s="13">
        <f t="shared" si="3"/>
        <v>93</v>
      </c>
      <c r="D10" s="13">
        <v>15511</v>
      </c>
      <c r="E10" s="2" t="e">
        <f>IF(IF((D10)&lt;#REF!,#REF!,(D10)*#REF!)&lt;#REF!,#REF!,IF((D10)&lt;#REF!,#REF!,(D10)*#REF!))</f>
        <v>#REF!</v>
      </c>
      <c r="F10" s="2" t="e">
        <f t="shared" si="0"/>
        <v>#REF!</v>
      </c>
      <c r="G10" s="2" t="e">
        <f t="shared" si="1"/>
        <v>#REF!</v>
      </c>
      <c r="H10" s="2" t="e">
        <f t="shared" si="2"/>
        <v>#REF!</v>
      </c>
      <c r="I10" s="28"/>
      <c r="J10" s="2"/>
      <c r="K10" s="2"/>
    </row>
    <row r="11" spans="1:13" x14ac:dyDescent="0.25">
      <c r="A11" s="29"/>
      <c r="B11" t="s">
        <v>70</v>
      </c>
      <c r="C11" s="13">
        <f t="shared" si="3"/>
        <v>162</v>
      </c>
      <c r="D11" s="13">
        <v>15673</v>
      </c>
      <c r="E11" s="2" t="e">
        <f>IF(IF((D11)&lt;#REF!,#REF!,(D11)*#REF!)&lt;#REF!,#REF!,IF((D11)&lt;#REF!,#REF!,(D11)*#REF!))</f>
        <v>#REF!</v>
      </c>
      <c r="F11" s="2" t="e">
        <f t="shared" si="0"/>
        <v>#REF!</v>
      </c>
      <c r="G11" s="2" t="e">
        <f t="shared" si="1"/>
        <v>#REF!</v>
      </c>
      <c r="H11" s="2" t="e">
        <f t="shared" si="2"/>
        <v>#REF!</v>
      </c>
      <c r="I11" s="28"/>
      <c r="J11" s="2"/>
      <c r="K11" s="2"/>
    </row>
    <row r="12" spans="1:13" x14ac:dyDescent="0.25">
      <c r="A12" s="29"/>
      <c r="B12" t="s">
        <v>71</v>
      </c>
      <c r="C12" s="13">
        <f t="shared" si="3"/>
        <v>302</v>
      </c>
      <c r="D12" s="13">
        <v>15975</v>
      </c>
      <c r="E12" s="2" t="e">
        <f>IF(IF((D12)&lt;#REF!,#REF!,(D12)*#REF!)&lt;#REF!,#REF!,IF((D12)&lt;#REF!,#REF!,(D12)*#REF!))</f>
        <v>#REF!</v>
      </c>
      <c r="F12" s="2" t="e">
        <f t="shared" si="0"/>
        <v>#REF!</v>
      </c>
      <c r="G12" s="2" t="e">
        <f t="shared" si="1"/>
        <v>#REF!</v>
      </c>
      <c r="H12" s="2" t="e">
        <f t="shared" si="2"/>
        <v>#REF!</v>
      </c>
      <c r="I12" s="28"/>
      <c r="J12" s="2"/>
      <c r="K12" s="2"/>
    </row>
    <row r="13" spans="1:13" x14ac:dyDescent="0.25">
      <c r="A13" s="29"/>
      <c r="B13" t="s">
        <v>72</v>
      </c>
      <c r="C13" s="13">
        <f t="shared" si="3"/>
        <v>302</v>
      </c>
      <c r="D13" s="13">
        <v>16277</v>
      </c>
      <c r="E13" s="2" t="e">
        <f>IF(IF((D13)&lt;#REF!,#REF!,(D13)*#REF!)&lt;#REF!,#REF!,IF((D13)&lt;#REF!,#REF!,(D13)*#REF!))</f>
        <v>#REF!</v>
      </c>
      <c r="F13" s="2" t="e">
        <f t="shared" si="0"/>
        <v>#REF!</v>
      </c>
      <c r="G13" s="2" t="e">
        <f t="shared" si="1"/>
        <v>#REF!</v>
      </c>
      <c r="H13" s="2" t="e">
        <f t="shared" si="2"/>
        <v>#REF!</v>
      </c>
      <c r="I13" s="28"/>
      <c r="J13" s="2"/>
      <c r="K13" s="2"/>
    </row>
    <row r="14" spans="1:13" x14ac:dyDescent="0.25">
      <c r="A14" s="29"/>
      <c r="B14" t="s">
        <v>73</v>
      </c>
      <c r="C14" s="13">
        <f t="shared" si="3"/>
        <v>302</v>
      </c>
      <c r="D14" s="13">
        <v>16579</v>
      </c>
      <c r="E14" s="2" t="e">
        <f>IF(IF((D14)&lt;#REF!,#REF!,(D14)*#REF!)&lt;#REF!,#REF!,IF((D14)&lt;#REF!,#REF!,(D14)*#REF!))</f>
        <v>#REF!</v>
      </c>
      <c r="F14" s="2" t="e">
        <f t="shared" si="0"/>
        <v>#REF!</v>
      </c>
      <c r="G14" s="2" t="e">
        <f t="shared" si="1"/>
        <v>#REF!</v>
      </c>
      <c r="H14" s="2" t="e">
        <f t="shared" si="2"/>
        <v>#REF!</v>
      </c>
      <c r="I14" s="28"/>
      <c r="J14" s="2"/>
      <c r="K14" s="2"/>
    </row>
    <row r="15" spans="1:13" x14ac:dyDescent="0.25">
      <c r="A15" s="29"/>
      <c r="B15" t="s">
        <v>74</v>
      </c>
      <c r="C15" s="13">
        <f t="shared" si="3"/>
        <v>302</v>
      </c>
      <c r="D15" s="13">
        <v>16881</v>
      </c>
      <c r="E15" s="2" t="e">
        <f>IF(IF((D15)&lt;#REF!,#REF!,(D15)*#REF!)&lt;#REF!,#REF!,IF((D15)&lt;#REF!,#REF!,(D15)*#REF!))</f>
        <v>#REF!</v>
      </c>
      <c r="F15" s="2" t="e">
        <f t="shared" si="0"/>
        <v>#REF!</v>
      </c>
      <c r="G15" s="2" t="e">
        <f t="shared" si="1"/>
        <v>#REF!</v>
      </c>
      <c r="H15" s="2" t="e">
        <f t="shared" si="2"/>
        <v>#REF!</v>
      </c>
      <c r="I15" s="28"/>
      <c r="J15" s="2"/>
      <c r="K15" s="2"/>
    </row>
    <row r="16" spans="1:13" ht="15.75" thickBot="1" x14ac:dyDescent="0.3">
      <c r="A16" s="30"/>
      <c r="B16" s="3" t="s">
        <v>75</v>
      </c>
      <c r="C16" s="31">
        <f t="shared" si="3"/>
        <v>302</v>
      </c>
      <c r="D16" s="31">
        <v>17183</v>
      </c>
      <c r="E16" s="2" t="e">
        <f>IF(IF((D16)&lt;#REF!,#REF!,(D16)*#REF!)&lt;#REF!,#REF!,IF((D16)&lt;#REF!,#REF!,(D16)*#REF!))</f>
        <v>#REF!</v>
      </c>
      <c r="F16" s="4" t="e">
        <f t="shared" si="0"/>
        <v>#REF!</v>
      </c>
      <c r="G16" s="4" t="e">
        <f t="shared" si="1"/>
        <v>#REF!</v>
      </c>
      <c r="H16" s="4" t="e">
        <f t="shared" si="2"/>
        <v>#REF!</v>
      </c>
      <c r="I16" s="28"/>
      <c r="J16" s="4"/>
      <c r="K16" s="4"/>
    </row>
    <row r="17" spans="1:11" ht="15.75" thickBot="1" x14ac:dyDescent="0.3">
      <c r="A17" s="27" t="s">
        <v>76</v>
      </c>
      <c r="B17" t="s">
        <v>63</v>
      </c>
      <c r="D17" s="13">
        <v>15109</v>
      </c>
      <c r="E17" s="2" t="e">
        <f>IF(IF((D17)&lt;#REF!,#REF!,(D17)*#REF!)&lt;#REF!,#REF!,IF((D17)&lt;#REF!,#REF!,(D17)*#REF!))</f>
        <v>#REF!</v>
      </c>
      <c r="F17" s="2" t="e">
        <f t="shared" si="0"/>
        <v>#REF!</v>
      </c>
      <c r="G17" s="2" t="e">
        <f t="shared" si="1"/>
        <v>#REF!</v>
      </c>
      <c r="H17" s="2" t="e">
        <f t="shared" si="2"/>
        <v>#REF!</v>
      </c>
      <c r="I17" s="28"/>
      <c r="J17" s="2" t="e">
        <f>((F17+F29)/2)/1956</f>
        <v>#REF!</v>
      </c>
      <c r="K17" s="2" t="e">
        <f>((F17+F29)/2)/2085</f>
        <v>#REF!</v>
      </c>
    </row>
    <row r="18" spans="1:11" x14ac:dyDescent="0.25">
      <c r="A18" s="29"/>
      <c r="B18" t="s">
        <v>64</v>
      </c>
      <c r="C18" s="13">
        <f t="shared" si="3"/>
        <v>92</v>
      </c>
      <c r="D18" s="13">
        <v>15201</v>
      </c>
      <c r="E18" s="2" t="e">
        <f>IF(IF((D18)&lt;#REF!,#REF!,(D18)*#REF!)&lt;#REF!,#REF!,IF((D18)&lt;#REF!,#REF!,(D18)*#REF!))</f>
        <v>#REF!</v>
      </c>
      <c r="F18" s="2" t="e">
        <f t="shared" si="0"/>
        <v>#REF!</v>
      </c>
      <c r="G18" s="2" t="e">
        <f t="shared" si="1"/>
        <v>#REF!</v>
      </c>
      <c r="H18" s="2" t="e">
        <f t="shared" si="2"/>
        <v>#REF!</v>
      </c>
      <c r="I18" s="28"/>
      <c r="J18" s="2"/>
      <c r="K18" s="2"/>
    </row>
    <row r="19" spans="1:11" x14ac:dyDescent="0.25">
      <c r="A19" s="29"/>
      <c r="B19" t="s">
        <v>65</v>
      </c>
      <c r="C19" s="13">
        <f t="shared" si="3"/>
        <v>92</v>
      </c>
      <c r="D19" s="13">
        <v>15293</v>
      </c>
      <c r="E19" s="2" t="e">
        <f>IF(IF((D19)&lt;#REF!,#REF!,(D19)*#REF!)&lt;#REF!,#REF!,IF((D19)&lt;#REF!,#REF!,(D19)*#REF!))</f>
        <v>#REF!</v>
      </c>
      <c r="F19" s="2" t="e">
        <f t="shared" si="0"/>
        <v>#REF!</v>
      </c>
      <c r="G19" s="2" t="e">
        <f t="shared" si="1"/>
        <v>#REF!</v>
      </c>
      <c r="H19" s="2" t="e">
        <f t="shared" si="2"/>
        <v>#REF!</v>
      </c>
      <c r="I19" s="28"/>
      <c r="J19" s="2"/>
      <c r="K19" s="2"/>
    </row>
    <row r="20" spans="1:11" x14ac:dyDescent="0.25">
      <c r="A20" s="29"/>
      <c r="B20" t="s">
        <v>66</v>
      </c>
      <c r="C20" s="13">
        <f t="shared" si="3"/>
        <v>92</v>
      </c>
      <c r="D20" s="13">
        <v>15385</v>
      </c>
      <c r="E20" s="2" t="e">
        <f>IF(IF((D20)&lt;#REF!,#REF!,(D20)*#REF!)&lt;#REF!,#REF!,IF((D20)&lt;#REF!,#REF!,(D20)*#REF!))</f>
        <v>#REF!</v>
      </c>
      <c r="F20" s="2" t="e">
        <f t="shared" si="0"/>
        <v>#REF!</v>
      </c>
      <c r="G20" s="2" t="e">
        <f t="shared" si="1"/>
        <v>#REF!</v>
      </c>
      <c r="H20" s="2" t="e">
        <f t="shared" si="2"/>
        <v>#REF!</v>
      </c>
      <c r="I20" s="28"/>
      <c r="J20" s="2"/>
      <c r="K20" s="2"/>
    </row>
    <row r="21" spans="1:11" x14ac:dyDescent="0.25">
      <c r="A21" s="29"/>
      <c r="B21" t="s">
        <v>67</v>
      </c>
      <c r="C21" s="13">
        <f t="shared" si="3"/>
        <v>111</v>
      </c>
      <c r="D21" s="13">
        <v>15496</v>
      </c>
      <c r="E21" s="2" t="e">
        <f>IF(IF((D21)&lt;#REF!,#REF!,(D21)*#REF!)&lt;#REF!,#REF!,IF((D21)&lt;#REF!,#REF!,(D21)*#REF!))</f>
        <v>#REF!</v>
      </c>
      <c r="F21" s="2" t="e">
        <f t="shared" si="0"/>
        <v>#REF!</v>
      </c>
      <c r="G21" s="2" t="e">
        <f t="shared" si="1"/>
        <v>#REF!</v>
      </c>
      <c r="H21" s="2" t="e">
        <f t="shared" si="2"/>
        <v>#REF!</v>
      </c>
      <c r="I21" s="28"/>
      <c r="J21" s="2"/>
      <c r="K21" s="2"/>
    </row>
    <row r="22" spans="1:11" x14ac:dyDescent="0.25">
      <c r="A22" s="29"/>
      <c r="B22" t="s">
        <v>68</v>
      </c>
      <c r="C22" s="13">
        <f t="shared" si="3"/>
        <v>185</v>
      </c>
      <c r="D22" s="13">
        <v>15681</v>
      </c>
      <c r="E22" s="2" t="e">
        <f>IF(IF((D22)&lt;#REF!,#REF!,(D22)*#REF!)&lt;#REF!,#REF!,IF((D22)&lt;#REF!,#REF!,(D22)*#REF!))</f>
        <v>#REF!</v>
      </c>
      <c r="F22" s="2" t="e">
        <f t="shared" si="0"/>
        <v>#REF!</v>
      </c>
      <c r="G22" s="2" t="e">
        <f t="shared" si="1"/>
        <v>#REF!</v>
      </c>
      <c r="H22" s="2" t="e">
        <f t="shared" si="2"/>
        <v>#REF!</v>
      </c>
      <c r="I22" s="28"/>
      <c r="J22" s="2"/>
      <c r="K22" s="2"/>
    </row>
    <row r="23" spans="1:11" x14ac:dyDescent="0.25">
      <c r="A23" s="29"/>
      <c r="B23" t="s">
        <v>69</v>
      </c>
      <c r="C23" s="13">
        <f t="shared" si="3"/>
        <v>379</v>
      </c>
      <c r="D23" s="13">
        <v>16060</v>
      </c>
      <c r="E23" s="2" t="e">
        <f>IF(IF((D23)&lt;#REF!,#REF!,(D23)*#REF!)&lt;#REF!,#REF!,IF((D23)&lt;#REF!,#REF!,(D23)*#REF!))</f>
        <v>#REF!</v>
      </c>
      <c r="F23" s="2" t="e">
        <f t="shared" si="0"/>
        <v>#REF!</v>
      </c>
      <c r="G23" s="2" t="e">
        <f t="shared" si="1"/>
        <v>#REF!</v>
      </c>
      <c r="H23" s="2" t="e">
        <f t="shared" si="2"/>
        <v>#REF!</v>
      </c>
      <c r="I23" s="28"/>
      <c r="J23" s="2"/>
      <c r="K23" s="2"/>
    </row>
    <row r="24" spans="1:11" x14ac:dyDescent="0.25">
      <c r="A24" s="29"/>
      <c r="B24" t="s">
        <v>70</v>
      </c>
      <c r="C24" s="13">
        <f t="shared" si="3"/>
        <v>379</v>
      </c>
      <c r="D24" s="13">
        <v>16439</v>
      </c>
      <c r="E24" s="2" t="e">
        <f>IF(IF((D24)&lt;#REF!,#REF!,(D24)*#REF!)&lt;#REF!,#REF!,IF((D24)&lt;#REF!,#REF!,(D24)*#REF!))</f>
        <v>#REF!</v>
      </c>
      <c r="F24" s="2" t="e">
        <f t="shared" si="0"/>
        <v>#REF!</v>
      </c>
      <c r="G24" s="2" t="e">
        <f t="shared" si="1"/>
        <v>#REF!</v>
      </c>
      <c r="H24" s="2" t="e">
        <f t="shared" si="2"/>
        <v>#REF!</v>
      </c>
      <c r="I24" s="28"/>
      <c r="J24" s="2"/>
      <c r="K24" s="2"/>
    </row>
    <row r="25" spans="1:11" x14ac:dyDescent="0.25">
      <c r="A25" s="29"/>
      <c r="B25" t="s">
        <v>71</v>
      </c>
      <c r="C25" s="13">
        <f t="shared" si="3"/>
        <v>379</v>
      </c>
      <c r="D25" s="13">
        <v>16818</v>
      </c>
      <c r="E25" s="2" t="e">
        <f>IF(IF((D25)&lt;#REF!,#REF!,(D25)*#REF!)&lt;#REF!,#REF!,IF((D25)&lt;#REF!,#REF!,(D25)*#REF!))</f>
        <v>#REF!</v>
      </c>
      <c r="F25" s="2" t="e">
        <f t="shared" si="0"/>
        <v>#REF!</v>
      </c>
      <c r="G25" s="2" t="e">
        <f t="shared" si="1"/>
        <v>#REF!</v>
      </c>
      <c r="H25" s="2" t="e">
        <f t="shared" si="2"/>
        <v>#REF!</v>
      </c>
      <c r="I25" s="28"/>
      <c r="J25" s="2"/>
      <c r="K25" s="2"/>
    </row>
    <row r="26" spans="1:11" x14ac:dyDescent="0.25">
      <c r="A26" s="29"/>
      <c r="B26" t="s">
        <v>72</v>
      </c>
      <c r="C26" s="13">
        <f t="shared" si="3"/>
        <v>379</v>
      </c>
      <c r="D26" s="13">
        <v>17197</v>
      </c>
      <c r="E26" s="2" t="e">
        <f>IF(IF((D26)&lt;#REF!,#REF!,(D26)*#REF!)&lt;#REF!,#REF!,IF((D26)&lt;#REF!,#REF!,(D26)*#REF!))</f>
        <v>#REF!</v>
      </c>
      <c r="F26" s="2" t="e">
        <f t="shared" si="0"/>
        <v>#REF!</v>
      </c>
      <c r="G26" s="2" t="e">
        <f t="shared" si="1"/>
        <v>#REF!</v>
      </c>
      <c r="H26" s="2" t="e">
        <f t="shared" si="2"/>
        <v>#REF!</v>
      </c>
      <c r="I26" s="28"/>
      <c r="J26" s="2"/>
      <c r="K26" s="2"/>
    </row>
    <row r="27" spans="1:11" x14ac:dyDescent="0.25">
      <c r="A27" s="29"/>
      <c r="B27" t="s">
        <v>73</v>
      </c>
      <c r="C27" s="13">
        <f t="shared" si="3"/>
        <v>379</v>
      </c>
      <c r="D27" s="13">
        <v>17576</v>
      </c>
      <c r="E27" s="2" t="e">
        <f>IF(IF((D27)&lt;#REF!,#REF!,(D27)*#REF!)&lt;#REF!,#REF!,IF((D27)&lt;#REF!,#REF!,(D27)*#REF!))</f>
        <v>#REF!</v>
      </c>
      <c r="F27" s="2" t="e">
        <f t="shared" si="0"/>
        <v>#REF!</v>
      </c>
      <c r="G27" s="2" t="e">
        <f t="shared" si="1"/>
        <v>#REF!</v>
      </c>
      <c r="H27" s="2" t="e">
        <f t="shared" si="2"/>
        <v>#REF!</v>
      </c>
      <c r="I27" s="28"/>
      <c r="J27" s="2"/>
      <c r="K27" s="2"/>
    </row>
    <row r="28" spans="1:11" x14ac:dyDescent="0.25">
      <c r="A28" s="29"/>
      <c r="B28" t="s">
        <v>74</v>
      </c>
      <c r="C28" s="13">
        <f t="shared" si="3"/>
        <v>391</v>
      </c>
      <c r="D28" s="13">
        <v>17967</v>
      </c>
      <c r="E28" s="2" t="e">
        <f>IF(IF((D28)&lt;#REF!,#REF!,(D28)*#REF!)&lt;#REF!,#REF!,IF((D28)&lt;#REF!,#REF!,(D28)*#REF!))</f>
        <v>#REF!</v>
      </c>
      <c r="F28" s="2" t="e">
        <f t="shared" si="0"/>
        <v>#REF!</v>
      </c>
      <c r="G28" s="2" t="e">
        <f t="shared" si="1"/>
        <v>#REF!</v>
      </c>
      <c r="H28" s="2" t="e">
        <f t="shared" si="2"/>
        <v>#REF!</v>
      </c>
      <c r="I28" s="28"/>
      <c r="J28" s="2"/>
      <c r="K28" s="2"/>
    </row>
    <row r="29" spans="1:11" ht="15.75" thickBot="1" x14ac:dyDescent="0.3">
      <c r="A29" s="30"/>
      <c r="B29" s="3" t="s">
        <v>75</v>
      </c>
      <c r="C29" s="31">
        <f t="shared" si="3"/>
        <v>577</v>
      </c>
      <c r="D29" s="31">
        <v>18544</v>
      </c>
      <c r="E29" s="2" t="e">
        <f>IF(IF((D29)&lt;#REF!,#REF!,(D29)*#REF!)&lt;#REF!,#REF!,IF((D29)&lt;#REF!,#REF!,(D29)*#REF!))</f>
        <v>#REF!</v>
      </c>
      <c r="F29" s="4" t="e">
        <f t="shared" si="0"/>
        <v>#REF!</v>
      </c>
      <c r="G29" s="4" t="e">
        <f t="shared" si="1"/>
        <v>#REF!</v>
      </c>
      <c r="H29" s="4" t="e">
        <f t="shared" si="2"/>
        <v>#REF!</v>
      </c>
      <c r="I29" s="28"/>
      <c r="J29" s="4"/>
      <c r="K29" s="4"/>
    </row>
    <row r="30" spans="1:11" ht="15.75" thickBot="1" x14ac:dyDescent="0.3">
      <c r="A30" s="27" t="s">
        <v>77</v>
      </c>
      <c r="B30" t="s">
        <v>63</v>
      </c>
      <c r="D30" s="13">
        <v>15306</v>
      </c>
      <c r="E30" s="2" t="e">
        <f>IF(IF((D30)&lt;#REF!,#REF!,(D30)*#REF!)&lt;#REF!,#REF!,IF((D30)&lt;#REF!,#REF!,(D30)*#REF!))</f>
        <v>#REF!</v>
      </c>
      <c r="F30" s="2" t="e">
        <f t="shared" si="0"/>
        <v>#REF!</v>
      </c>
      <c r="G30" s="2" t="e">
        <f t="shared" si="1"/>
        <v>#REF!</v>
      </c>
      <c r="H30" s="2" t="e">
        <f t="shared" si="2"/>
        <v>#REF!</v>
      </c>
      <c r="I30" s="28"/>
      <c r="J30" s="2" t="e">
        <f>((F30+F42)/2)/1956</f>
        <v>#REF!</v>
      </c>
      <c r="K30" s="2" t="e">
        <f>((F30+F42)/2)/2085</f>
        <v>#REF!</v>
      </c>
    </row>
    <row r="31" spans="1:11" x14ac:dyDescent="0.25">
      <c r="A31" s="29"/>
      <c r="B31" t="s">
        <v>64</v>
      </c>
      <c r="C31" s="13">
        <f t="shared" si="3"/>
        <v>113</v>
      </c>
      <c r="D31" s="13">
        <v>15419</v>
      </c>
      <c r="E31" s="2" t="e">
        <f>IF(IF((D31)&lt;#REF!,#REF!,(D31)*#REF!)&lt;#REF!,#REF!,IF((D31)&lt;#REF!,#REF!,(D31)*#REF!))</f>
        <v>#REF!</v>
      </c>
      <c r="F31" s="2" t="e">
        <f t="shared" si="0"/>
        <v>#REF!</v>
      </c>
      <c r="G31" s="2" t="e">
        <f t="shared" si="1"/>
        <v>#REF!</v>
      </c>
      <c r="H31" s="2" t="e">
        <f t="shared" si="2"/>
        <v>#REF!</v>
      </c>
      <c r="I31" s="28"/>
      <c r="J31" s="2"/>
      <c r="K31" s="2"/>
    </row>
    <row r="32" spans="1:11" x14ac:dyDescent="0.25">
      <c r="A32" s="29"/>
      <c r="B32" t="s">
        <v>65</v>
      </c>
      <c r="C32" s="13">
        <f t="shared" si="3"/>
        <v>142</v>
      </c>
      <c r="D32" s="13">
        <v>15561</v>
      </c>
      <c r="E32" s="2" t="e">
        <f>IF(IF((D32)&lt;#REF!,#REF!,(D32)*#REF!)&lt;#REF!,#REF!,IF((D32)&lt;#REF!,#REF!,(D32)*#REF!))</f>
        <v>#REF!</v>
      </c>
      <c r="F32" s="2" t="e">
        <f t="shared" si="0"/>
        <v>#REF!</v>
      </c>
      <c r="G32" s="2" t="e">
        <f t="shared" si="1"/>
        <v>#REF!</v>
      </c>
      <c r="H32" s="2" t="e">
        <f t="shared" si="2"/>
        <v>#REF!</v>
      </c>
      <c r="I32" s="28"/>
      <c r="J32" s="2"/>
      <c r="K32" s="2"/>
    </row>
    <row r="33" spans="1:11" x14ac:dyDescent="0.25">
      <c r="A33" s="29"/>
      <c r="B33" t="s">
        <v>66</v>
      </c>
      <c r="C33" s="13">
        <f t="shared" si="3"/>
        <v>432</v>
      </c>
      <c r="D33" s="13">
        <v>15993</v>
      </c>
      <c r="E33" s="2" t="e">
        <f>IF(IF((D33)&lt;#REF!,#REF!,(D33)*#REF!)&lt;#REF!,#REF!,IF((D33)&lt;#REF!,#REF!,(D33)*#REF!))</f>
        <v>#REF!</v>
      </c>
      <c r="F33" s="2" t="e">
        <f t="shared" si="0"/>
        <v>#REF!</v>
      </c>
      <c r="G33" s="2" t="e">
        <f t="shared" si="1"/>
        <v>#REF!</v>
      </c>
      <c r="H33" s="2" t="e">
        <f t="shared" si="2"/>
        <v>#REF!</v>
      </c>
      <c r="I33" s="28"/>
      <c r="J33" s="2"/>
      <c r="K33" s="2"/>
    </row>
    <row r="34" spans="1:11" x14ac:dyDescent="0.25">
      <c r="A34" s="29"/>
      <c r="B34" t="s">
        <v>67</v>
      </c>
      <c r="C34" s="13">
        <f t="shared" si="3"/>
        <v>454</v>
      </c>
      <c r="D34" s="13">
        <v>16447</v>
      </c>
      <c r="E34" s="2" t="e">
        <f>IF(IF((D34)&lt;#REF!,#REF!,(D34)*#REF!)&lt;#REF!,#REF!,IF((D34)&lt;#REF!,#REF!,(D34)*#REF!))</f>
        <v>#REF!</v>
      </c>
      <c r="F34" s="2" t="e">
        <f t="shared" si="0"/>
        <v>#REF!</v>
      </c>
      <c r="G34" s="2" t="e">
        <f t="shared" si="1"/>
        <v>#REF!</v>
      </c>
      <c r="H34" s="2" t="e">
        <f t="shared" si="2"/>
        <v>#REF!</v>
      </c>
      <c r="I34" s="28"/>
      <c r="J34" s="2"/>
      <c r="K34" s="2"/>
    </row>
    <row r="35" spans="1:11" x14ac:dyDescent="0.25">
      <c r="A35" s="29"/>
      <c r="B35" t="s">
        <v>68</v>
      </c>
      <c r="C35" s="13">
        <f t="shared" si="3"/>
        <v>454</v>
      </c>
      <c r="D35" s="13">
        <v>16901</v>
      </c>
      <c r="E35" s="2" t="e">
        <f>IF(IF((D35)&lt;#REF!,#REF!,(D35)*#REF!)&lt;#REF!,#REF!,IF((D35)&lt;#REF!,#REF!,(D35)*#REF!))</f>
        <v>#REF!</v>
      </c>
      <c r="F35" s="2" t="e">
        <f t="shared" si="0"/>
        <v>#REF!</v>
      </c>
      <c r="G35" s="2" t="e">
        <f t="shared" si="1"/>
        <v>#REF!</v>
      </c>
      <c r="H35" s="2" t="e">
        <f t="shared" si="2"/>
        <v>#REF!</v>
      </c>
      <c r="I35" s="28"/>
      <c r="J35" s="2"/>
      <c r="K35" s="2"/>
    </row>
    <row r="36" spans="1:11" x14ac:dyDescent="0.25">
      <c r="A36" s="29"/>
      <c r="B36" t="s">
        <v>69</v>
      </c>
      <c r="C36" s="13">
        <f t="shared" si="3"/>
        <v>454</v>
      </c>
      <c r="D36" s="13">
        <v>17355</v>
      </c>
      <c r="E36" s="2" t="e">
        <f>IF(IF((D36)&lt;#REF!,#REF!,(D36)*#REF!)&lt;#REF!,#REF!,IF((D36)&lt;#REF!,#REF!,(D36)*#REF!))</f>
        <v>#REF!</v>
      </c>
      <c r="F36" s="2" t="e">
        <f t="shared" si="0"/>
        <v>#REF!</v>
      </c>
      <c r="G36" s="2" t="e">
        <f t="shared" si="1"/>
        <v>#REF!</v>
      </c>
      <c r="H36" s="2" t="e">
        <f t="shared" si="2"/>
        <v>#REF!</v>
      </c>
      <c r="I36" s="28"/>
      <c r="J36" s="2"/>
      <c r="K36" s="2"/>
    </row>
    <row r="37" spans="1:11" x14ac:dyDescent="0.25">
      <c r="A37" s="29"/>
      <c r="B37" t="s">
        <v>70</v>
      </c>
      <c r="C37" s="13">
        <f t="shared" si="3"/>
        <v>455</v>
      </c>
      <c r="D37" s="13">
        <v>17810</v>
      </c>
      <c r="E37" s="2" t="e">
        <f>IF(IF((D37)&lt;#REF!,#REF!,(D37)*#REF!)&lt;#REF!,#REF!,IF((D37)&lt;#REF!,#REF!,(D37)*#REF!))</f>
        <v>#REF!</v>
      </c>
      <c r="F37" s="2" t="e">
        <f t="shared" si="0"/>
        <v>#REF!</v>
      </c>
      <c r="G37" s="2" t="e">
        <f t="shared" si="1"/>
        <v>#REF!</v>
      </c>
      <c r="H37" s="2" t="e">
        <f t="shared" si="2"/>
        <v>#REF!</v>
      </c>
      <c r="I37" s="28"/>
      <c r="J37" s="2"/>
      <c r="K37" s="2"/>
    </row>
    <row r="38" spans="1:11" x14ac:dyDescent="0.25">
      <c r="A38" s="29"/>
      <c r="B38" t="s">
        <v>71</v>
      </c>
      <c r="C38" s="13">
        <f t="shared" si="3"/>
        <v>632</v>
      </c>
      <c r="D38" s="13">
        <v>18442</v>
      </c>
      <c r="E38" s="2" t="e">
        <f>IF(IF((D38)&lt;#REF!,#REF!,(D38)*#REF!)&lt;#REF!,#REF!,IF((D38)&lt;#REF!,#REF!,(D38)*#REF!))</f>
        <v>#REF!</v>
      </c>
      <c r="F38" s="2" t="e">
        <f t="shared" si="0"/>
        <v>#REF!</v>
      </c>
      <c r="G38" s="2" t="e">
        <f t="shared" si="1"/>
        <v>#REF!</v>
      </c>
      <c r="H38" s="2" t="e">
        <f t="shared" si="2"/>
        <v>#REF!</v>
      </c>
      <c r="I38" s="28"/>
      <c r="J38" s="2"/>
      <c r="K38" s="2"/>
    </row>
    <row r="39" spans="1:11" x14ac:dyDescent="0.25">
      <c r="A39" s="29"/>
      <c r="B39" t="s">
        <v>72</v>
      </c>
      <c r="C39" s="13">
        <f t="shared" si="3"/>
        <v>700</v>
      </c>
      <c r="D39" s="13">
        <v>19142</v>
      </c>
      <c r="E39" s="2" t="e">
        <f>IF(IF((D39)&lt;#REF!,#REF!,(D39)*#REF!)&lt;#REF!,#REF!,IF((D39)&lt;#REF!,#REF!,(D39)*#REF!))</f>
        <v>#REF!</v>
      </c>
      <c r="F39" s="2" t="e">
        <f t="shared" si="0"/>
        <v>#REF!</v>
      </c>
      <c r="G39" s="2" t="e">
        <f t="shared" si="1"/>
        <v>#REF!</v>
      </c>
      <c r="H39" s="2" t="e">
        <f t="shared" si="2"/>
        <v>#REF!</v>
      </c>
      <c r="I39" s="28"/>
      <c r="J39" s="2"/>
      <c r="K39" s="2"/>
    </row>
    <row r="40" spans="1:11" x14ac:dyDescent="0.25">
      <c r="A40" s="29"/>
      <c r="B40" t="s">
        <v>73</v>
      </c>
      <c r="C40" s="13">
        <f t="shared" si="3"/>
        <v>700</v>
      </c>
      <c r="D40" s="13">
        <v>19842</v>
      </c>
      <c r="E40" s="2" t="e">
        <f>IF(IF((D40)&lt;#REF!,#REF!,(D40)*#REF!)&lt;#REF!,#REF!,IF((D40)&lt;#REF!,#REF!,(D40)*#REF!))</f>
        <v>#REF!</v>
      </c>
      <c r="F40" s="2" t="e">
        <f t="shared" si="0"/>
        <v>#REF!</v>
      </c>
      <c r="G40" s="2" t="e">
        <f t="shared" si="1"/>
        <v>#REF!</v>
      </c>
      <c r="H40" s="2" t="e">
        <f t="shared" si="2"/>
        <v>#REF!</v>
      </c>
      <c r="I40" s="28"/>
      <c r="J40" s="2"/>
      <c r="K40" s="2"/>
    </row>
    <row r="41" spans="1:11" x14ac:dyDescent="0.25">
      <c r="A41" s="29"/>
      <c r="B41" t="s">
        <v>74</v>
      </c>
      <c r="C41" s="13">
        <f t="shared" si="3"/>
        <v>700</v>
      </c>
      <c r="D41" s="13">
        <v>20542</v>
      </c>
      <c r="E41" s="2" t="e">
        <f>IF(IF((D41)&lt;#REF!,#REF!,(D41)*#REF!)&lt;#REF!,#REF!,IF((D41)&lt;#REF!,#REF!,(D41)*#REF!))</f>
        <v>#REF!</v>
      </c>
      <c r="F41" s="2" t="e">
        <f t="shared" si="0"/>
        <v>#REF!</v>
      </c>
      <c r="G41" s="2" t="e">
        <f t="shared" si="1"/>
        <v>#REF!</v>
      </c>
      <c r="H41" s="2" t="e">
        <f t="shared" si="2"/>
        <v>#REF!</v>
      </c>
      <c r="I41" s="28"/>
      <c r="J41" s="2"/>
      <c r="K41" s="2"/>
    </row>
    <row r="42" spans="1:11" ht="15.75" thickBot="1" x14ac:dyDescent="0.3">
      <c r="A42" s="30"/>
      <c r="B42" s="3" t="s">
        <v>75</v>
      </c>
      <c r="C42" s="31">
        <f t="shared" si="3"/>
        <v>700</v>
      </c>
      <c r="D42" s="31">
        <v>21242</v>
      </c>
      <c r="E42" s="2" t="e">
        <f>IF(IF((D42)&lt;#REF!,#REF!,(D42)*#REF!)&lt;#REF!,#REF!,IF((D42)&lt;#REF!,#REF!,(D42)*#REF!))</f>
        <v>#REF!</v>
      </c>
      <c r="F42" s="4" t="e">
        <f t="shared" si="0"/>
        <v>#REF!</v>
      </c>
      <c r="G42" s="4" t="e">
        <f t="shared" si="1"/>
        <v>#REF!</v>
      </c>
      <c r="H42" s="4" t="e">
        <f t="shared" si="2"/>
        <v>#REF!</v>
      </c>
      <c r="I42" s="28"/>
      <c r="J42" s="4"/>
      <c r="K42" s="4"/>
    </row>
    <row r="43" spans="1:11" ht="15.75" thickBot="1" x14ac:dyDescent="0.3">
      <c r="A43" s="27" t="s">
        <v>78</v>
      </c>
      <c r="B43" t="s">
        <v>63</v>
      </c>
      <c r="D43" s="13">
        <v>15425</v>
      </c>
      <c r="E43" s="2" t="e">
        <f>IF(IF((D43)&lt;#REF!,#REF!,(D43)*#REF!)&lt;#REF!,#REF!,IF((D43)&lt;#REF!,#REF!,(D43)*#REF!))</f>
        <v>#REF!</v>
      </c>
      <c r="F43" s="2" t="e">
        <f t="shared" si="0"/>
        <v>#REF!</v>
      </c>
      <c r="G43" s="2" t="e">
        <f t="shared" si="1"/>
        <v>#REF!</v>
      </c>
      <c r="H43" s="2" t="e">
        <f t="shared" si="2"/>
        <v>#REF!</v>
      </c>
      <c r="I43" s="28"/>
      <c r="J43" s="2" t="e">
        <f>((F43+F55)/2)/1956</f>
        <v>#REF!</v>
      </c>
      <c r="K43" s="2" t="e">
        <f>((F43+F55)/2)/2085</f>
        <v>#REF!</v>
      </c>
    </row>
    <row r="44" spans="1:11" x14ac:dyDescent="0.25">
      <c r="A44" s="29"/>
      <c r="B44" t="s">
        <v>64</v>
      </c>
      <c r="C44" s="13">
        <f t="shared" si="3"/>
        <v>225</v>
      </c>
      <c r="D44" s="13">
        <v>15650</v>
      </c>
      <c r="E44" s="2" t="e">
        <f>IF(IF((D44)&lt;#REF!,#REF!,(D44)*#REF!)&lt;#REF!,#REF!,IF((D44)&lt;#REF!,#REF!,(D44)*#REF!))</f>
        <v>#REF!</v>
      </c>
      <c r="F44" s="2" t="e">
        <f t="shared" si="0"/>
        <v>#REF!</v>
      </c>
      <c r="G44" s="2" t="e">
        <f t="shared" si="1"/>
        <v>#REF!</v>
      </c>
      <c r="H44" s="2" t="e">
        <f t="shared" si="2"/>
        <v>#REF!</v>
      </c>
      <c r="I44" s="28"/>
      <c r="J44" s="2"/>
      <c r="K44" s="2"/>
    </row>
    <row r="45" spans="1:11" x14ac:dyDescent="0.25">
      <c r="A45" s="29"/>
      <c r="B45" t="s">
        <v>65</v>
      </c>
      <c r="C45" s="13">
        <f t="shared" si="3"/>
        <v>546</v>
      </c>
      <c r="D45" s="13">
        <v>16196</v>
      </c>
      <c r="E45" s="2" t="e">
        <f>IF(IF((D45)&lt;#REF!,#REF!,(D45)*#REF!)&lt;#REF!,#REF!,IF((D45)&lt;#REF!,#REF!,(D45)*#REF!))</f>
        <v>#REF!</v>
      </c>
      <c r="F45" s="2" t="e">
        <f t="shared" si="0"/>
        <v>#REF!</v>
      </c>
      <c r="G45" s="2" t="e">
        <f t="shared" si="1"/>
        <v>#REF!</v>
      </c>
      <c r="H45" s="2" t="e">
        <f t="shared" si="2"/>
        <v>#REF!</v>
      </c>
      <c r="I45" s="28"/>
      <c r="J45" s="2"/>
      <c r="K45" s="2"/>
    </row>
    <row r="46" spans="1:11" x14ac:dyDescent="0.25">
      <c r="A46" s="29"/>
      <c r="B46" t="s">
        <v>66</v>
      </c>
      <c r="C46" s="13">
        <f t="shared" si="3"/>
        <v>546</v>
      </c>
      <c r="D46" s="13">
        <v>16742</v>
      </c>
      <c r="E46" s="2" t="e">
        <f>IF(IF((D46)&lt;#REF!,#REF!,(D46)*#REF!)&lt;#REF!,#REF!,IF((D46)&lt;#REF!,#REF!,(D46)*#REF!))</f>
        <v>#REF!</v>
      </c>
      <c r="F46" s="2" t="e">
        <f t="shared" si="0"/>
        <v>#REF!</v>
      </c>
      <c r="G46" s="2" t="e">
        <f t="shared" si="1"/>
        <v>#REF!</v>
      </c>
      <c r="H46" s="2" t="e">
        <f t="shared" si="2"/>
        <v>#REF!</v>
      </c>
      <c r="I46" s="28"/>
      <c r="J46" s="2"/>
      <c r="K46" s="2"/>
    </row>
    <row r="47" spans="1:11" x14ac:dyDescent="0.25">
      <c r="A47" s="29"/>
      <c r="B47" t="s">
        <v>67</v>
      </c>
      <c r="C47" s="13">
        <f t="shared" si="3"/>
        <v>546</v>
      </c>
      <c r="D47" s="13">
        <v>17288</v>
      </c>
      <c r="E47" s="2" t="e">
        <f>IF(IF((D47)&lt;#REF!,#REF!,(D47)*#REF!)&lt;#REF!,#REF!,IF((D47)&lt;#REF!,#REF!,(D47)*#REF!))</f>
        <v>#REF!</v>
      </c>
      <c r="F47" s="2" t="e">
        <f t="shared" si="0"/>
        <v>#REF!</v>
      </c>
      <c r="G47" s="2" t="e">
        <f t="shared" si="1"/>
        <v>#REF!</v>
      </c>
      <c r="H47" s="2" t="e">
        <f t="shared" si="2"/>
        <v>#REF!</v>
      </c>
      <c r="I47" s="28"/>
      <c r="J47" s="2"/>
      <c r="K47" s="2"/>
    </row>
    <row r="48" spans="1:11" x14ac:dyDescent="0.25">
      <c r="A48" s="29"/>
      <c r="B48" t="s">
        <v>68</v>
      </c>
      <c r="C48" s="13">
        <f t="shared" si="3"/>
        <v>547</v>
      </c>
      <c r="D48" s="13">
        <v>17835</v>
      </c>
      <c r="E48" s="2" t="e">
        <f>IF(IF((D48)&lt;#REF!,#REF!,(D48)*#REF!)&lt;#REF!,#REF!,IF((D48)&lt;#REF!,#REF!,(D48)*#REF!))</f>
        <v>#REF!</v>
      </c>
      <c r="F48" s="2" t="e">
        <f t="shared" si="0"/>
        <v>#REF!</v>
      </c>
      <c r="G48" s="2" t="e">
        <f t="shared" si="1"/>
        <v>#REF!</v>
      </c>
      <c r="H48" s="2" t="e">
        <f t="shared" si="2"/>
        <v>#REF!</v>
      </c>
      <c r="I48" s="28"/>
      <c r="J48" s="2"/>
      <c r="K48" s="2"/>
    </row>
    <row r="49" spans="1:11" x14ac:dyDescent="0.25">
      <c r="A49" s="29"/>
      <c r="B49" t="s">
        <v>69</v>
      </c>
      <c r="C49" s="13">
        <f t="shared" si="3"/>
        <v>792</v>
      </c>
      <c r="D49" s="13">
        <v>18627</v>
      </c>
      <c r="E49" s="2" t="e">
        <f>IF(IF((D49)&lt;#REF!,#REF!,(D49)*#REF!)&lt;#REF!,#REF!,IF((D49)&lt;#REF!,#REF!,(D49)*#REF!))</f>
        <v>#REF!</v>
      </c>
      <c r="F49" s="2" t="e">
        <f t="shared" si="0"/>
        <v>#REF!</v>
      </c>
      <c r="G49" s="2" t="e">
        <f t="shared" si="1"/>
        <v>#REF!</v>
      </c>
      <c r="H49" s="2" t="e">
        <f t="shared" si="2"/>
        <v>#REF!</v>
      </c>
      <c r="I49" s="28"/>
      <c r="J49" s="2"/>
      <c r="K49" s="2"/>
    </row>
    <row r="50" spans="1:11" x14ac:dyDescent="0.25">
      <c r="A50" s="29"/>
      <c r="B50" t="s">
        <v>70</v>
      </c>
      <c r="C50" s="13">
        <f t="shared" si="3"/>
        <v>842</v>
      </c>
      <c r="D50" s="13">
        <v>19469</v>
      </c>
      <c r="E50" s="2" t="e">
        <f>IF(IF((D50)&lt;#REF!,#REF!,(D50)*#REF!)&lt;#REF!,#REF!,IF((D50)&lt;#REF!,#REF!,(D50)*#REF!))</f>
        <v>#REF!</v>
      </c>
      <c r="F50" s="2" t="e">
        <f t="shared" si="0"/>
        <v>#REF!</v>
      </c>
      <c r="G50" s="2" t="e">
        <f t="shared" si="1"/>
        <v>#REF!</v>
      </c>
      <c r="H50" s="2" t="e">
        <f t="shared" si="2"/>
        <v>#REF!</v>
      </c>
      <c r="I50" s="28"/>
      <c r="J50" s="2"/>
      <c r="K50" s="2"/>
    </row>
    <row r="51" spans="1:11" x14ac:dyDescent="0.25">
      <c r="A51" s="29"/>
      <c r="B51" t="s">
        <v>71</v>
      </c>
      <c r="C51" s="13">
        <f t="shared" si="3"/>
        <v>842</v>
      </c>
      <c r="D51" s="13">
        <v>20311</v>
      </c>
      <c r="E51" s="2" t="e">
        <f>IF(IF((D51)&lt;#REF!,#REF!,(D51)*#REF!)&lt;#REF!,#REF!,IF((D51)&lt;#REF!,#REF!,(D51)*#REF!))</f>
        <v>#REF!</v>
      </c>
      <c r="F51" s="2" t="e">
        <f t="shared" si="0"/>
        <v>#REF!</v>
      </c>
      <c r="G51" s="2" t="e">
        <f t="shared" si="1"/>
        <v>#REF!</v>
      </c>
      <c r="H51" s="2" t="e">
        <f t="shared" si="2"/>
        <v>#REF!</v>
      </c>
      <c r="I51" s="28"/>
      <c r="J51" s="2"/>
      <c r="K51" s="2"/>
    </row>
    <row r="52" spans="1:11" x14ac:dyDescent="0.25">
      <c r="A52" s="29"/>
      <c r="B52" t="s">
        <v>72</v>
      </c>
      <c r="C52" s="13">
        <f t="shared" si="3"/>
        <v>842</v>
      </c>
      <c r="D52" s="13">
        <v>21153</v>
      </c>
      <c r="E52" s="2" t="e">
        <f>IF(IF((D52)&lt;#REF!,#REF!,(D52)*#REF!)&lt;#REF!,#REF!,IF((D52)&lt;#REF!,#REF!,(D52)*#REF!))</f>
        <v>#REF!</v>
      </c>
      <c r="F52" s="2" t="e">
        <f t="shared" si="0"/>
        <v>#REF!</v>
      </c>
      <c r="G52" s="2" t="e">
        <f t="shared" si="1"/>
        <v>#REF!</v>
      </c>
      <c r="H52" s="2" t="e">
        <f t="shared" si="2"/>
        <v>#REF!</v>
      </c>
      <c r="I52" s="28"/>
      <c r="J52" s="2"/>
      <c r="K52" s="2"/>
    </row>
    <row r="53" spans="1:11" x14ac:dyDescent="0.25">
      <c r="A53" s="29"/>
      <c r="B53" t="s">
        <v>73</v>
      </c>
      <c r="C53" s="13">
        <f t="shared" si="3"/>
        <v>842</v>
      </c>
      <c r="D53" s="13">
        <v>21995</v>
      </c>
      <c r="E53" s="2" t="e">
        <f>IF(IF((D53)&lt;#REF!,#REF!,(D53)*#REF!)&lt;#REF!,#REF!,IF((D53)&lt;#REF!,#REF!,(D53)*#REF!))</f>
        <v>#REF!</v>
      </c>
      <c r="F53" s="2" t="e">
        <f t="shared" si="0"/>
        <v>#REF!</v>
      </c>
      <c r="G53" s="2" t="e">
        <f t="shared" si="1"/>
        <v>#REF!</v>
      </c>
      <c r="H53" s="2" t="e">
        <f t="shared" si="2"/>
        <v>#REF!</v>
      </c>
      <c r="I53" s="28"/>
      <c r="J53" s="2"/>
      <c r="K53" s="2"/>
    </row>
    <row r="54" spans="1:11" x14ac:dyDescent="0.25">
      <c r="A54" s="29"/>
      <c r="B54" t="s">
        <v>74</v>
      </c>
      <c r="C54" s="13">
        <f t="shared" si="3"/>
        <v>842</v>
      </c>
      <c r="D54" s="13">
        <v>22837</v>
      </c>
      <c r="E54" s="2" t="e">
        <f>IF(IF((D54)&lt;#REF!,#REF!,(D54)*#REF!)&lt;#REF!,#REF!,IF((D54)&lt;#REF!,#REF!,(D54)*#REF!))</f>
        <v>#REF!</v>
      </c>
      <c r="F54" s="2" t="e">
        <f t="shared" si="0"/>
        <v>#REF!</v>
      </c>
      <c r="G54" s="2" t="e">
        <f t="shared" si="1"/>
        <v>#REF!</v>
      </c>
      <c r="H54" s="2" t="e">
        <f t="shared" si="2"/>
        <v>#REF!</v>
      </c>
      <c r="I54" s="28"/>
      <c r="J54" s="2"/>
      <c r="K54" s="2"/>
    </row>
    <row r="55" spans="1:11" ht="15.75" thickBot="1" x14ac:dyDescent="0.3">
      <c r="A55" s="30"/>
      <c r="B55" s="3" t="s">
        <v>75</v>
      </c>
      <c r="C55" s="31">
        <f t="shared" si="3"/>
        <v>842</v>
      </c>
      <c r="D55" s="31">
        <v>23679</v>
      </c>
      <c r="E55" s="2" t="e">
        <f>IF(IF((D55)&lt;#REF!,#REF!,(D55)*#REF!)&lt;#REF!,#REF!,IF((D55)&lt;#REF!,#REF!,(D55)*#REF!))</f>
        <v>#REF!</v>
      </c>
      <c r="F55" s="4" t="e">
        <f t="shared" si="0"/>
        <v>#REF!</v>
      </c>
      <c r="G55" s="4" t="e">
        <f t="shared" si="1"/>
        <v>#REF!</v>
      </c>
      <c r="H55" s="4" t="e">
        <f t="shared" si="2"/>
        <v>#REF!</v>
      </c>
      <c r="I55" s="28"/>
      <c r="J55" s="4"/>
      <c r="K55" s="4"/>
    </row>
    <row r="56" spans="1:11" ht="15.75" thickBot="1" x14ac:dyDescent="0.3">
      <c r="A56" s="27" t="s">
        <v>79</v>
      </c>
      <c r="B56" t="s">
        <v>63</v>
      </c>
      <c r="D56" s="13">
        <v>16196</v>
      </c>
      <c r="E56" s="2" t="e">
        <f>IF(IF((D56)&lt;#REF!,#REF!,(D56)*#REF!)&lt;#REF!,#REF!,IF((D56)&lt;#REF!,#REF!,(D56)*#REF!))</f>
        <v>#REF!</v>
      </c>
      <c r="F56" s="2" t="e">
        <f t="shared" si="0"/>
        <v>#REF!</v>
      </c>
      <c r="G56" s="2" t="e">
        <f t="shared" si="1"/>
        <v>#REF!</v>
      </c>
      <c r="H56" s="2" t="e">
        <f t="shared" si="2"/>
        <v>#REF!</v>
      </c>
      <c r="I56" s="28"/>
      <c r="J56" s="2" t="e">
        <f>((F56+F68)/2)/1956</f>
        <v>#REF!</v>
      </c>
      <c r="K56" s="2" t="e">
        <f>((F56+F68)/2)/2085</f>
        <v>#REF!</v>
      </c>
    </row>
    <row r="57" spans="1:11" x14ac:dyDescent="0.25">
      <c r="A57" s="29"/>
      <c r="B57" t="s">
        <v>64</v>
      </c>
      <c r="C57" s="13">
        <f t="shared" si="3"/>
        <v>630</v>
      </c>
      <c r="D57" s="13">
        <v>16826</v>
      </c>
      <c r="E57" s="2" t="e">
        <f>IF(IF((D57)&lt;#REF!,#REF!,(D57)*#REF!)&lt;#REF!,#REF!,IF((D57)&lt;#REF!,#REF!,(D57)*#REF!))</f>
        <v>#REF!</v>
      </c>
      <c r="F57" s="2" t="e">
        <f t="shared" si="0"/>
        <v>#REF!</v>
      </c>
      <c r="G57" s="2" t="e">
        <f t="shared" si="1"/>
        <v>#REF!</v>
      </c>
      <c r="H57" s="2" t="e">
        <f t="shared" si="2"/>
        <v>#REF!</v>
      </c>
      <c r="I57" s="28"/>
      <c r="J57" s="2"/>
      <c r="K57" s="2"/>
    </row>
    <row r="58" spans="1:11" x14ac:dyDescent="0.25">
      <c r="A58" s="29"/>
      <c r="B58" t="s">
        <v>65</v>
      </c>
      <c r="C58" s="13">
        <f t="shared" si="3"/>
        <v>629</v>
      </c>
      <c r="D58" s="13">
        <v>17455</v>
      </c>
      <c r="E58" s="2" t="e">
        <f>IF(IF((D58)&lt;#REF!,#REF!,(D58)*#REF!)&lt;#REF!,#REF!,IF((D58)&lt;#REF!,#REF!,(D58)*#REF!))</f>
        <v>#REF!</v>
      </c>
      <c r="F58" s="2" t="e">
        <f t="shared" si="0"/>
        <v>#REF!</v>
      </c>
      <c r="G58" s="2" t="e">
        <f t="shared" si="1"/>
        <v>#REF!</v>
      </c>
      <c r="H58" s="2" t="e">
        <f t="shared" si="2"/>
        <v>#REF!</v>
      </c>
      <c r="I58" s="28"/>
      <c r="J58" s="2"/>
      <c r="K58" s="2"/>
    </row>
    <row r="59" spans="1:11" x14ac:dyDescent="0.25">
      <c r="A59" s="29"/>
      <c r="B59" t="s">
        <v>66</v>
      </c>
      <c r="C59" s="13">
        <f t="shared" si="3"/>
        <v>713</v>
      </c>
      <c r="D59" s="13">
        <v>18168</v>
      </c>
      <c r="E59" s="2" t="e">
        <f>IF(IF((D59)&lt;#REF!,#REF!,(D59)*#REF!)&lt;#REF!,#REF!,IF((D59)&lt;#REF!,#REF!,(D59)*#REF!))</f>
        <v>#REF!</v>
      </c>
      <c r="F59" s="2" t="e">
        <f t="shared" si="0"/>
        <v>#REF!</v>
      </c>
      <c r="G59" s="2" t="e">
        <f t="shared" si="1"/>
        <v>#REF!</v>
      </c>
      <c r="H59" s="2" t="e">
        <f t="shared" si="2"/>
        <v>#REF!</v>
      </c>
      <c r="I59" s="28"/>
      <c r="J59" s="2"/>
      <c r="K59" s="2"/>
    </row>
    <row r="60" spans="1:11" x14ac:dyDescent="0.25">
      <c r="A60" s="29"/>
      <c r="B60" t="s">
        <v>67</v>
      </c>
      <c r="C60" s="13">
        <f t="shared" si="3"/>
        <v>971</v>
      </c>
      <c r="D60" s="13">
        <v>19139</v>
      </c>
      <c r="E60" s="2" t="e">
        <f>IF(IF((D60)&lt;#REF!,#REF!,(D60)*#REF!)&lt;#REF!,#REF!,IF((D60)&lt;#REF!,#REF!,(D60)*#REF!))</f>
        <v>#REF!</v>
      </c>
      <c r="F60" s="2" t="e">
        <f t="shared" si="0"/>
        <v>#REF!</v>
      </c>
      <c r="G60" s="2" t="e">
        <f t="shared" si="1"/>
        <v>#REF!</v>
      </c>
      <c r="H60" s="2" t="e">
        <f t="shared" si="2"/>
        <v>#REF!</v>
      </c>
      <c r="I60" s="28"/>
      <c r="J60" s="2"/>
      <c r="K60" s="2"/>
    </row>
    <row r="61" spans="1:11" x14ac:dyDescent="0.25">
      <c r="A61" s="29"/>
      <c r="B61" t="s">
        <v>68</v>
      </c>
      <c r="C61" s="13">
        <f t="shared" si="3"/>
        <v>971</v>
      </c>
      <c r="D61" s="13">
        <v>20110</v>
      </c>
      <c r="E61" s="2" t="e">
        <f>IF(IF((D61)&lt;#REF!,#REF!,(D61)*#REF!)&lt;#REF!,#REF!,IF((D61)&lt;#REF!,#REF!,(D61)*#REF!))</f>
        <v>#REF!</v>
      </c>
      <c r="F61" s="2" t="e">
        <f t="shared" si="0"/>
        <v>#REF!</v>
      </c>
      <c r="G61" s="2" t="e">
        <f t="shared" si="1"/>
        <v>#REF!</v>
      </c>
      <c r="H61" s="2" t="e">
        <f t="shared" si="2"/>
        <v>#REF!</v>
      </c>
      <c r="I61" s="28"/>
      <c r="J61" s="2"/>
      <c r="K61" s="2"/>
    </row>
    <row r="62" spans="1:11" x14ac:dyDescent="0.25">
      <c r="A62" s="29"/>
      <c r="B62" t="s">
        <v>69</v>
      </c>
      <c r="C62" s="13">
        <f t="shared" si="3"/>
        <v>971</v>
      </c>
      <c r="D62" s="13">
        <v>21081</v>
      </c>
      <c r="E62" s="2" t="e">
        <f>IF(IF((D62)&lt;#REF!,#REF!,(D62)*#REF!)&lt;#REF!,#REF!,IF((D62)&lt;#REF!,#REF!,(D62)*#REF!))</f>
        <v>#REF!</v>
      </c>
      <c r="F62" s="2" t="e">
        <f t="shared" si="0"/>
        <v>#REF!</v>
      </c>
      <c r="G62" s="2" t="e">
        <f t="shared" si="1"/>
        <v>#REF!</v>
      </c>
      <c r="H62" s="2" t="e">
        <f t="shared" si="2"/>
        <v>#REF!</v>
      </c>
      <c r="I62" s="28"/>
      <c r="J62" s="2"/>
      <c r="K62" s="2"/>
    </row>
    <row r="63" spans="1:11" x14ac:dyDescent="0.25">
      <c r="A63" s="29"/>
      <c r="B63" t="s">
        <v>70</v>
      </c>
      <c r="C63" s="13">
        <f t="shared" si="3"/>
        <v>971</v>
      </c>
      <c r="D63" s="13">
        <v>22052</v>
      </c>
      <c r="E63" s="2" t="e">
        <f>IF(IF((D63)&lt;#REF!,#REF!,(D63)*#REF!)&lt;#REF!,#REF!,IF((D63)&lt;#REF!,#REF!,(D63)*#REF!))</f>
        <v>#REF!</v>
      </c>
      <c r="F63" s="2" t="e">
        <f t="shared" si="0"/>
        <v>#REF!</v>
      </c>
      <c r="G63" s="2" t="e">
        <f t="shared" si="1"/>
        <v>#REF!</v>
      </c>
      <c r="H63" s="2" t="e">
        <f t="shared" si="2"/>
        <v>#REF!</v>
      </c>
      <c r="I63" s="28"/>
      <c r="J63" s="2"/>
      <c r="K63" s="2"/>
    </row>
    <row r="64" spans="1:11" x14ac:dyDescent="0.25">
      <c r="A64" s="29"/>
      <c r="B64" t="s">
        <v>71</v>
      </c>
      <c r="C64" s="13">
        <f t="shared" si="3"/>
        <v>971</v>
      </c>
      <c r="D64" s="13">
        <v>23023</v>
      </c>
      <c r="E64" s="2" t="e">
        <f>IF(IF((D64)&lt;#REF!,#REF!,(D64)*#REF!)&lt;#REF!,#REF!,IF((D64)&lt;#REF!,#REF!,(D64)*#REF!))</f>
        <v>#REF!</v>
      </c>
      <c r="F64" s="2" t="e">
        <f t="shared" si="0"/>
        <v>#REF!</v>
      </c>
      <c r="G64" s="2" t="e">
        <f t="shared" si="1"/>
        <v>#REF!</v>
      </c>
      <c r="H64" s="2" t="e">
        <f t="shared" si="2"/>
        <v>#REF!</v>
      </c>
      <c r="I64" s="28"/>
      <c r="J64" s="2"/>
      <c r="K64" s="2"/>
    </row>
    <row r="65" spans="1:11" x14ac:dyDescent="0.25">
      <c r="A65" s="29"/>
      <c r="B65" t="s">
        <v>72</v>
      </c>
      <c r="C65" s="13">
        <f t="shared" si="3"/>
        <v>971</v>
      </c>
      <c r="D65" s="13">
        <v>23994</v>
      </c>
      <c r="E65" s="2" t="e">
        <f>IF(IF((D65)&lt;#REF!,#REF!,(D65)*#REF!)&lt;#REF!,#REF!,IF((D65)&lt;#REF!,#REF!,(D65)*#REF!))</f>
        <v>#REF!</v>
      </c>
      <c r="F65" s="2" t="e">
        <f t="shared" si="0"/>
        <v>#REF!</v>
      </c>
      <c r="G65" s="2" t="e">
        <f t="shared" si="1"/>
        <v>#REF!</v>
      </c>
      <c r="H65" s="2" t="e">
        <f t="shared" si="2"/>
        <v>#REF!</v>
      </c>
      <c r="I65" s="28"/>
      <c r="J65" s="2"/>
      <c r="K65" s="2"/>
    </row>
    <row r="66" spans="1:11" x14ac:dyDescent="0.25">
      <c r="A66" s="29"/>
      <c r="B66" t="s">
        <v>73</v>
      </c>
      <c r="C66" s="13">
        <f t="shared" si="3"/>
        <v>971</v>
      </c>
      <c r="D66" s="13">
        <v>24965</v>
      </c>
      <c r="E66" s="2" t="e">
        <f>IF(IF((D66)&lt;#REF!,#REF!,(D66)*#REF!)&lt;#REF!,#REF!,IF((D66)&lt;#REF!,#REF!,(D66)*#REF!))</f>
        <v>#REF!</v>
      </c>
      <c r="F66" s="2" t="e">
        <f t="shared" si="0"/>
        <v>#REF!</v>
      </c>
      <c r="G66" s="2" t="e">
        <f t="shared" si="1"/>
        <v>#REF!</v>
      </c>
      <c r="H66" s="2" t="e">
        <f t="shared" si="2"/>
        <v>#REF!</v>
      </c>
      <c r="I66" s="28"/>
      <c r="J66" s="2"/>
      <c r="K66" s="2"/>
    </row>
    <row r="67" spans="1:11" x14ac:dyDescent="0.25">
      <c r="A67" s="29"/>
      <c r="B67" t="s">
        <v>74</v>
      </c>
      <c r="C67" s="13">
        <f t="shared" si="3"/>
        <v>971</v>
      </c>
      <c r="D67" s="13">
        <v>25936</v>
      </c>
      <c r="E67" s="2" t="e">
        <f>IF(IF((D67)&lt;#REF!,#REF!,(D67)*#REF!)&lt;#REF!,#REF!,IF((D67)&lt;#REF!,#REF!,(D67)*#REF!))</f>
        <v>#REF!</v>
      </c>
      <c r="F67" s="2" t="e">
        <f t="shared" si="0"/>
        <v>#REF!</v>
      </c>
      <c r="G67" s="2" t="e">
        <f t="shared" si="1"/>
        <v>#REF!</v>
      </c>
      <c r="H67" s="2" t="e">
        <f t="shared" si="2"/>
        <v>#REF!</v>
      </c>
      <c r="I67" s="28"/>
      <c r="J67" s="2"/>
      <c r="K67" s="2"/>
    </row>
    <row r="68" spans="1:11" ht="15.75" thickBot="1" x14ac:dyDescent="0.3">
      <c r="A68" s="30"/>
      <c r="B68" s="3" t="s">
        <v>75</v>
      </c>
      <c r="C68" s="31">
        <f t="shared" si="3"/>
        <v>971</v>
      </c>
      <c r="D68" s="31">
        <v>26907</v>
      </c>
      <c r="E68" s="2" t="e">
        <f>IF(IF((D68)&lt;#REF!,#REF!,(D68)*#REF!)&lt;#REF!,#REF!,IF((D68)&lt;#REF!,#REF!,(D68)*#REF!))</f>
        <v>#REF!</v>
      </c>
      <c r="F68" s="4" t="e">
        <f t="shared" si="0"/>
        <v>#REF!</v>
      </c>
      <c r="G68" s="4" t="e">
        <f t="shared" si="1"/>
        <v>#REF!</v>
      </c>
      <c r="H68" s="4" t="e">
        <f t="shared" si="2"/>
        <v>#REF!</v>
      </c>
      <c r="I68" s="28"/>
      <c r="J68" s="4"/>
      <c r="K68" s="4"/>
    </row>
    <row r="69" spans="1:11" ht="15.75" thickBot="1" x14ac:dyDescent="0.3">
      <c r="A69" s="27" t="s">
        <v>80</v>
      </c>
      <c r="B69" t="s">
        <v>81</v>
      </c>
      <c r="C69" s="13">
        <f t="shared" si="3"/>
        <v>971</v>
      </c>
      <c r="D69" s="13">
        <v>27878</v>
      </c>
      <c r="E69" s="2" t="e">
        <f>IF(IF((D69)&lt;#REF!,#REF!,(D69)*#REF!)&lt;#REF!,#REF!,IF((D69)&lt;#REF!,#REF!,(D69)*#REF!))</f>
        <v>#REF!</v>
      </c>
      <c r="F69" s="2" t="e">
        <f t="shared" ref="F69:F132" si="4">D69+E69</f>
        <v>#REF!</v>
      </c>
      <c r="G69" s="2" t="e">
        <f t="shared" ref="G69:G132" si="5">F69/12</f>
        <v>#REF!</v>
      </c>
      <c r="H69" s="2" t="e">
        <f t="shared" ref="H69:H132" si="6">G69*13</f>
        <v>#REF!</v>
      </c>
      <c r="I69" s="28"/>
      <c r="J69" s="2" t="e">
        <f>((F56+F70)/2)/1956</f>
        <v>#REF!</v>
      </c>
      <c r="K69" s="2" t="e">
        <f>((F56+F70)/2)/2085</f>
        <v>#REF!</v>
      </c>
    </row>
    <row r="70" spans="1:11" ht="15.75" thickBot="1" x14ac:dyDescent="0.3">
      <c r="A70" s="30"/>
      <c r="B70" s="3" t="s">
        <v>82</v>
      </c>
      <c r="C70" s="31">
        <f t="shared" ref="C70:C133" si="7">D70-D69</f>
        <v>971</v>
      </c>
      <c r="D70" s="31">
        <v>28849</v>
      </c>
      <c r="E70" s="2" t="e">
        <f>IF(IF((D70)&lt;#REF!,#REF!,(D70)*#REF!)&lt;#REF!,#REF!,IF((D70)&lt;#REF!,#REF!,(D70)*#REF!))</f>
        <v>#REF!</v>
      </c>
      <c r="F70" s="4" t="e">
        <f t="shared" si="4"/>
        <v>#REF!</v>
      </c>
      <c r="G70" s="4" t="e">
        <f t="shared" si="5"/>
        <v>#REF!</v>
      </c>
      <c r="H70" s="4" t="e">
        <f t="shared" si="6"/>
        <v>#REF!</v>
      </c>
      <c r="I70" s="28"/>
      <c r="J70" s="4"/>
      <c r="K70" s="4"/>
    </row>
    <row r="71" spans="1:11" ht="15.75" thickBot="1" x14ac:dyDescent="0.3">
      <c r="A71" s="35" t="s">
        <v>83</v>
      </c>
      <c r="B71" s="36" t="s">
        <v>84</v>
      </c>
      <c r="C71" s="37">
        <f t="shared" si="7"/>
        <v>971</v>
      </c>
      <c r="D71" s="37">
        <v>29820</v>
      </c>
      <c r="E71" s="2" t="e">
        <f>IF(IF((D71)&lt;#REF!,#REF!,(D71)*#REF!)&lt;#REF!,#REF!,IF((D71)&lt;#REF!,#REF!,(D71)*#REF!))</f>
        <v>#REF!</v>
      </c>
      <c r="F71" s="38" t="e">
        <f t="shared" si="4"/>
        <v>#REF!</v>
      </c>
      <c r="G71" s="38" t="e">
        <f t="shared" si="5"/>
        <v>#REF!</v>
      </c>
      <c r="H71" s="38" t="e">
        <f t="shared" si="6"/>
        <v>#REF!</v>
      </c>
      <c r="I71" s="28"/>
      <c r="J71" s="38" t="e">
        <f>((F56+F71)/2)/1956</f>
        <v>#REF!</v>
      </c>
      <c r="K71" s="38" t="e">
        <f>((F56+F71)/2)/2085</f>
        <v>#REF!</v>
      </c>
    </row>
    <row r="72" spans="1:11" ht="15.75" thickBot="1" x14ac:dyDescent="0.3">
      <c r="A72" s="27" t="s">
        <v>85</v>
      </c>
      <c r="B72" t="s">
        <v>63</v>
      </c>
      <c r="D72" s="13">
        <v>20049</v>
      </c>
      <c r="E72" s="2" t="e">
        <f>IF(IF((D72)&lt;#REF!,#REF!,(D72)*#REF!)&lt;#REF!,#REF!,IF((D72)&lt;#REF!,#REF!,(D72)*#REF!))</f>
        <v>#REF!</v>
      </c>
      <c r="F72" s="2" t="e">
        <f t="shared" si="4"/>
        <v>#REF!</v>
      </c>
      <c r="G72" s="2" t="e">
        <f t="shared" si="5"/>
        <v>#REF!</v>
      </c>
      <c r="H72" s="2" t="e">
        <f t="shared" si="6"/>
        <v>#REF!</v>
      </c>
      <c r="I72" s="28"/>
      <c r="J72" s="2" t="e">
        <f>((F72+F82)/2)/1956</f>
        <v>#REF!</v>
      </c>
      <c r="K72" s="2" t="e">
        <f>((F72+F82)/2)/2085</f>
        <v>#REF!</v>
      </c>
    </row>
    <row r="73" spans="1:11" x14ac:dyDescent="0.25">
      <c r="A73" s="29"/>
      <c r="B73" t="s">
        <v>64</v>
      </c>
      <c r="C73" s="13">
        <f t="shared" si="7"/>
        <v>1036</v>
      </c>
      <c r="D73" s="13">
        <v>21085</v>
      </c>
      <c r="E73" s="2" t="e">
        <f>IF(IF((D73)&lt;#REF!,#REF!,(D73)*#REF!)&lt;#REF!,#REF!,IF((D73)&lt;#REF!,#REF!,(D73)*#REF!))</f>
        <v>#REF!</v>
      </c>
      <c r="F73" s="2" t="e">
        <f t="shared" si="4"/>
        <v>#REF!</v>
      </c>
      <c r="G73" s="2" t="e">
        <f t="shared" si="5"/>
        <v>#REF!</v>
      </c>
      <c r="H73" s="2" t="e">
        <f t="shared" si="6"/>
        <v>#REF!</v>
      </c>
      <c r="I73" s="28"/>
      <c r="J73" s="2"/>
      <c r="K73" s="2"/>
    </row>
    <row r="74" spans="1:11" x14ac:dyDescent="0.25">
      <c r="A74" s="29"/>
      <c r="B74" t="s">
        <v>65</v>
      </c>
      <c r="C74" s="13">
        <f t="shared" si="7"/>
        <v>1036</v>
      </c>
      <c r="D74" s="13">
        <v>22121</v>
      </c>
      <c r="E74" s="2" t="e">
        <f>IF(IF((D74)&lt;#REF!,#REF!,(D74)*#REF!)&lt;#REF!,#REF!,IF((D74)&lt;#REF!,#REF!,(D74)*#REF!))</f>
        <v>#REF!</v>
      </c>
      <c r="F74" s="2" t="e">
        <f t="shared" si="4"/>
        <v>#REF!</v>
      </c>
      <c r="G74" s="2" t="e">
        <f t="shared" si="5"/>
        <v>#REF!</v>
      </c>
      <c r="H74" s="2" t="e">
        <f t="shared" si="6"/>
        <v>#REF!</v>
      </c>
      <c r="I74" s="28"/>
      <c r="J74" s="2"/>
      <c r="K74" s="2"/>
    </row>
    <row r="75" spans="1:11" x14ac:dyDescent="0.25">
      <c r="A75" s="29"/>
      <c r="B75" t="s">
        <v>66</v>
      </c>
      <c r="C75" s="13">
        <f t="shared" si="7"/>
        <v>1036</v>
      </c>
      <c r="D75" s="13">
        <v>23157</v>
      </c>
      <c r="E75" s="2" t="e">
        <f>IF(IF((D75)&lt;#REF!,#REF!,(D75)*#REF!)&lt;#REF!,#REF!,IF((D75)&lt;#REF!,#REF!,(D75)*#REF!))</f>
        <v>#REF!</v>
      </c>
      <c r="F75" s="2" t="e">
        <f t="shared" si="4"/>
        <v>#REF!</v>
      </c>
      <c r="G75" s="2" t="e">
        <f t="shared" si="5"/>
        <v>#REF!</v>
      </c>
      <c r="H75" s="2" t="e">
        <f t="shared" si="6"/>
        <v>#REF!</v>
      </c>
      <c r="I75" s="28"/>
      <c r="J75" s="2"/>
      <c r="K75" s="2"/>
    </row>
    <row r="76" spans="1:11" x14ac:dyDescent="0.25">
      <c r="A76" s="29"/>
      <c r="B76" t="s">
        <v>67</v>
      </c>
      <c r="C76" s="13">
        <f t="shared" si="7"/>
        <v>1036</v>
      </c>
      <c r="D76" s="13">
        <v>24193</v>
      </c>
      <c r="E76" s="2" t="e">
        <f>IF(IF((D76)&lt;#REF!,#REF!,(D76)*#REF!)&lt;#REF!,#REF!,IF((D76)&lt;#REF!,#REF!,(D76)*#REF!))</f>
        <v>#REF!</v>
      </c>
      <c r="F76" s="2" t="e">
        <f t="shared" si="4"/>
        <v>#REF!</v>
      </c>
      <c r="G76" s="2" t="e">
        <f t="shared" si="5"/>
        <v>#REF!</v>
      </c>
      <c r="H76" s="2" t="e">
        <f t="shared" si="6"/>
        <v>#REF!</v>
      </c>
      <c r="I76" s="28"/>
      <c r="J76" s="2"/>
      <c r="K76" s="2"/>
    </row>
    <row r="77" spans="1:11" x14ac:dyDescent="0.25">
      <c r="A77" s="29"/>
      <c r="B77" t="s">
        <v>68</v>
      </c>
      <c r="C77" s="13">
        <f t="shared" si="7"/>
        <v>1036</v>
      </c>
      <c r="D77" s="13">
        <v>25229</v>
      </c>
      <c r="E77" s="2" t="e">
        <f>IF(IF((D77)&lt;#REF!,#REF!,(D77)*#REF!)&lt;#REF!,#REF!,IF((D77)&lt;#REF!,#REF!,(D77)*#REF!))</f>
        <v>#REF!</v>
      </c>
      <c r="F77" s="2" t="e">
        <f t="shared" si="4"/>
        <v>#REF!</v>
      </c>
      <c r="G77" s="2" t="e">
        <f t="shared" si="5"/>
        <v>#REF!</v>
      </c>
      <c r="H77" s="2" t="e">
        <f t="shared" si="6"/>
        <v>#REF!</v>
      </c>
      <c r="I77" s="28"/>
      <c r="J77" s="2"/>
      <c r="K77" s="2"/>
    </row>
    <row r="78" spans="1:11" x14ac:dyDescent="0.25">
      <c r="A78" s="29"/>
      <c r="B78" t="s">
        <v>69</v>
      </c>
      <c r="C78" s="13">
        <f t="shared" si="7"/>
        <v>1036</v>
      </c>
      <c r="D78" s="13">
        <v>26265</v>
      </c>
      <c r="E78" s="2" t="e">
        <f>IF(IF((D78)&lt;#REF!,#REF!,(D78)*#REF!)&lt;#REF!,#REF!,IF((D78)&lt;#REF!,#REF!,(D78)*#REF!))</f>
        <v>#REF!</v>
      </c>
      <c r="F78" s="2" t="e">
        <f t="shared" si="4"/>
        <v>#REF!</v>
      </c>
      <c r="G78" s="2" t="e">
        <f t="shared" si="5"/>
        <v>#REF!</v>
      </c>
      <c r="H78" s="2" t="e">
        <f t="shared" si="6"/>
        <v>#REF!</v>
      </c>
      <c r="I78" s="28"/>
      <c r="J78" s="2"/>
      <c r="K78" s="2"/>
    </row>
    <row r="79" spans="1:11" x14ac:dyDescent="0.25">
      <c r="A79" s="29"/>
      <c r="B79" t="s">
        <v>70</v>
      </c>
      <c r="C79" s="13">
        <f t="shared" si="7"/>
        <v>1036</v>
      </c>
      <c r="D79" s="13">
        <v>27301</v>
      </c>
      <c r="E79" s="2" t="e">
        <f>IF(IF((D79)&lt;#REF!,#REF!,(D79)*#REF!)&lt;#REF!,#REF!,IF((D79)&lt;#REF!,#REF!,(D79)*#REF!))</f>
        <v>#REF!</v>
      </c>
      <c r="F79" s="2" t="e">
        <f t="shared" si="4"/>
        <v>#REF!</v>
      </c>
      <c r="G79" s="2" t="e">
        <f t="shared" si="5"/>
        <v>#REF!</v>
      </c>
      <c r="H79" s="2" t="e">
        <f t="shared" si="6"/>
        <v>#REF!</v>
      </c>
      <c r="I79" s="28"/>
      <c r="J79" s="2"/>
      <c r="K79" s="2"/>
    </row>
    <row r="80" spans="1:11" x14ac:dyDescent="0.25">
      <c r="A80" s="29"/>
      <c r="B80" t="s">
        <v>71</v>
      </c>
      <c r="C80" s="13">
        <f t="shared" si="7"/>
        <v>1036</v>
      </c>
      <c r="D80" s="13">
        <v>28337</v>
      </c>
      <c r="E80" s="2" t="e">
        <f>IF(IF((D80)&lt;#REF!,#REF!,(D80)*#REF!)&lt;#REF!,#REF!,IF((D80)&lt;#REF!,#REF!,(D80)*#REF!))</f>
        <v>#REF!</v>
      </c>
      <c r="F80" s="2" t="e">
        <f t="shared" si="4"/>
        <v>#REF!</v>
      </c>
      <c r="G80" s="2" t="e">
        <f t="shared" si="5"/>
        <v>#REF!</v>
      </c>
      <c r="H80" s="2" t="e">
        <f t="shared" si="6"/>
        <v>#REF!</v>
      </c>
      <c r="I80" s="28"/>
      <c r="J80" s="2"/>
      <c r="K80" s="2"/>
    </row>
    <row r="81" spans="1:11" x14ac:dyDescent="0.25">
      <c r="A81" s="29"/>
      <c r="B81" t="s">
        <v>72</v>
      </c>
      <c r="C81" s="13">
        <f t="shared" si="7"/>
        <v>1036</v>
      </c>
      <c r="D81" s="13">
        <v>29373</v>
      </c>
      <c r="E81" s="2" t="e">
        <f>IF(IF((D81)&lt;#REF!,#REF!,(D81)*#REF!)&lt;#REF!,#REF!,IF((D81)&lt;#REF!,#REF!,(D81)*#REF!))</f>
        <v>#REF!</v>
      </c>
      <c r="F81" s="2" t="e">
        <f t="shared" si="4"/>
        <v>#REF!</v>
      </c>
      <c r="G81" s="2" t="e">
        <f t="shared" si="5"/>
        <v>#REF!</v>
      </c>
      <c r="H81" s="2" t="e">
        <f t="shared" si="6"/>
        <v>#REF!</v>
      </c>
      <c r="I81" s="28"/>
      <c r="J81" s="2"/>
      <c r="K81" s="2"/>
    </row>
    <row r="82" spans="1:11" ht="15.75" thickBot="1" x14ac:dyDescent="0.3">
      <c r="A82" s="30"/>
      <c r="B82" s="3" t="s">
        <v>73</v>
      </c>
      <c r="C82" s="31">
        <f t="shared" si="7"/>
        <v>1036</v>
      </c>
      <c r="D82" s="31">
        <v>30409</v>
      </c>
      <c r="E82" s="2" t="e">
        <f>IF(IF((D82)&lt;#REF!,#REF!,(D82)*#REF!)&lt;#REF!,#REF!,IF((D82)&lt;#REF!,#REF!,(D82)*#REF!))</f>
        <v>#REF!</v>
      </c>
      <c r="F82" s="4" t="e">
        <f t="shared" si="4"/>
        <v>#REF!</v>
      </c>
      <c r="G82" s="4" t="e">
        <f t="shared" si="5"/>
        <v>#REF!</v>
      </c>
      <c r="H82" s="4" t="e">
        <f t="shared" si="6"/>
        <v>#REF!</v>
      </c>
      <c r="I82" s="28"/>
      <c r="J82" s="4"/>
      <c r="K82" s="4"/>
    </row>
    <row r="83" spans="1:11" ht="15.75" thickBot="1" x14ac:dyDescent="0.3">
      <c r="A83" s="32" t="s">
        <v>86</v>
      </c>
      <c r="B83" s="33" t="s">
        <v>74</v>
      </c>
      <c r="C83" s="13">
        <f t="shared" si="7"/>
        <v>1036</v>
      </c>
      <c r="D83" s="13">
        <v>31445</v>
      </c>
      <c r="E83" s="2" t="e">
        <f>IF(IF((D83)&lt;#REF!,#REF!,(D83)*#REF!)&lt;#REF!,#REF!,IF((D83)&lt;#REF!,#REF!,(D83)*#REF!))</f>
        <v>#REF!</v>
      </c>
      <c r="F83" s="2" t="e">
        <f t="shared" si="4"/>
        <v>#REF!</v>
      </c>
      <c r="G83" s="2" t="e">
        <f t="shared" si="5"/>
        <v>#REF!</v>
      </c>
      <c r="H83" s="2" t="e">
        <f t="shared" si="6"/>
        <v>#REF!</v>
      </c>
      <c r="I83" s="28"/>
      <c r="J83" s="2" t="e">
        <f>((F72+F84)/2)/1956</f>
        <v>#REF!</v>
      </c>
      <c r="K83" s="2" t="e">
        <f>((F72+F84)/2)/2085</f>
        <v>#REF!</v>
      </c>
    </row>
    <row r="84" spans="1:11" ht="15.75" thickBot="1" x14ac:dyDescent="0.3">
      <c r="A84" s="30"/>
      <c r="B84" s="3" t="s">
        <v>75</v>
      </c>
      <c r="C84" s="13">
        <f t="shared" si="7"/>
        <v>1036</v>
      </c>
      <c r="D84" s="31">
        <v>32481</v>
      </c>
      <c r="E84" s="2" t="e">
        <f>IF(IF((D84)&lt;#REF!,#REF!,(D84)*#REF!)&lt;#REF!,#REF!,IF((D84)&lt;#REF!,#REF!,(D84)*#REF!))</f>
        <v>#REF!</v>
      </c>
      <c r="F84" s="4" t="e">
        <f t="shared" si="4"/>
        <v>#REF!</v>
      </c>
      <c r="G84" s="4" t="e">
        <f t="shared" si="5"/>
        <v>#REF!</v>
      </c>
      <c r="H84" s="4" t="e">
        <f t="shared" si="6"/>
        <v>#REF!</v>
      </c>
      <c r="I84" s="28"/>
      <c r="J84" s="4"/>
      <c r="K84" s="4"/>
    </row>
    <row r="85" spans="1:11" ht="15.75" thickBot="1" x14ac:dyDescent="0.3">
      <c r="A85" s="32" t="s">
        <v>87</v>
      </c>
      <c r="B85" s="33" t="s">
        <v>63</v>
      </c>
      <c r="C85" s="34"/>
      <c r="D85" s="13">
        <v>22648</v>
      </c>
      <c r="E85" s="2" t="e">
        <f>IF(IF((D85)&lt;#REF!,#REF!,(D85)*#REF!)&lt;#REF!,#REF!,IF((D85)&lt;#REF!,#REF!,(D85)*#REF!))</f>
        <v>#REF!</v>
      </c>
      <c r="F85" s="2" t="e">
        <f t="shared" si="4"/>
        <v>#REF!</v>
      </c>
      <c r="G85" s="2" t="e">
        <f t="shared" si="5"/>
        <v>#REF!</v>
      </c>
      <c r="H85" s="2" t="e">
        <f t="shared" si="6"/>
        <v>#REF!</v>
      </c>
      <c r="I85" s="28"/>
      <c r="J85" s="2" t="e">
        <f>((F85+F95)/2)/1956</f>
        <v>#REF!</v>
      </c>
      <c r="K85" s="2" t="e">
        <f>((F85+F95)/2)/2085</f>
        <v>#REF!</v>
      </c>
    </row>
    <row r="86" spans="1:11" x14ac:dyDescent="0.25">
      <c r="A86" s="29"/>
      <c r="B86" t="s">
        <v>64</v>
      </c>
      <c r="C86" s="13">
        <f t="shared" si="7"/>
        <v>1132</v>
      </c>
      <c r="D86" s="13">
        <v>23780</v>
      </c>
      <c r="E86" s="2" t="e">
        <f>IF(IF((D86)&lt;#REF!,#REF!,(D86)*#REF!)&lt;#REF!,#REF!,IF((D86)&lt;#REF!,#REF!,(D86)*#REF!))</f>
        <v>#REF!</v>
      </c>
      <c r="F86" s="2" t="e">
        <f t="shared" si="4"/>
        <v>#REF!</v>
      </c>
      <c r="G86" s="2" t="e">
        <f t="shared" si="5"/>
        <v>#REF!</v>
      </c>
      <c r="H86" s="2" t="e">
        <f t="shared" si="6"/>
        <v>#REF!</v>
      </c>
      <c r="I86" s="28"/>
      <c r="J86" s="2"/>
      <c r="K86" s="2"/>
    </row>
    <row r="87" spans="1:11" x14ac:dyDescent="0.25">
      <c r="A87" s="29"/>
      <c r="B87" t="s">
        <v>65</v>
      </c>
      <c r="C87" s="13">
        <f t="shared" si="7"/>
        <v>1132</v>
      </c>
      <c r="D87" s="13">
        <v>24912</v>
      </c>
      <c r="E87" s="2" t="e">
        <f>IF(IF((D87)&lt;#REF!,#REF!,(D87)*#REF!)&lt;#REF!,#REF!,IF((D87)&lt;#REF!,#REF!,(D87)*#REF!))</f>
        <v>#REF!</v>
      </c>
      <c r="F87" s="2" t="e">
        <f t="shared" si="4"/>
        <v>#REF!</v>
      </c>
      <c r="G87" s="2" t="e">
        <f t="shared" si="5"/>
        <v>#REF!</v>
      </c>
      <c r="H87" s="2" t="e">
        <f t="shared" si="6"/>
        <v>#REF!</v>
      </c>
      <c r="I87" s="28"/>
      <c r="J87" s="2"/>
      <c r="K87" s="2"/>
    </row>
    <row r="88" spans="1:11" x14ac:dyDescent="0.25">
      <c r="A88" s="29"/>
      <c r="B88" t="s">
        <v>66</v>
      </c>
      <c r="C88" s="13">
        <f t="shared" si="7"/>
        <v>1132</v>
      </c>
      <c r="D88" s="13">
        <v>26044</v>
      </c>
      <c r="E88" s="2" t="e">
        <f>IF(IF((D88)&lt;#REF!,#REF!,(D88)*#REF!)&lt;#REF!,#REF!,IF((D88)&lt;#REF!,#REF!,(D88)*#REF!))</f>
        <v>#REF!</v>
      </c>
      <c r="F88" s="2" t="e">
        <f t="shared" si="4"/>
        <v>#REF!</v>
      </c>
      <c r="G88" s="2" t="e">
        <f t="shared" si="5"/>
        <v>#REF!</v>
      </c>
      <c r="H88" s="2" t="e">
        <f t="shared" si="6"/>
        <v>#REF!</v>
      </c>
      <c r="I88" s="28"/>
      <c r="J88" s="2"/>
      <c r="K88" s="2"/>
    </row>
    <row r="89" spans="1:11" x14ac:dyDescent="0.25">
      <c r="A89" s="29"/>
      <c r="B89" t="s">
        <v>67</v>
      </c>
      <c r="C89" s="13">
        <f t="shared" si="7"/>
        <v>1132</v>
      </c>
      <c r="D89" s="13">
        <v>27176</v>
      </c>
      <c r="E89" s="2" t="e">
        <f>IF(IF((D89)&lt;#REF!,#REF!,(D89)*#REF!)&lt;#REF!,#REF!,IF((D89)&lt;#REF!,#REF!,(D89)*#REF!))</f>
        <v>#REF!</v>
      </c>
      <c r="F89" s="2" t="e">
        <f t="shared" si="4"/>
        <v>#REF!</v>
      </c>
      <c r="G89" s="2" t="e">
        <f t="shared" si="5"/>
        <v>#REF!</v>
      </c>
      <c r="H89" s="2" t="e">
        <f t="shared" si="6"/>
        <v>#REF!</v>
      </c>
      <c r="I89" s="28"/>
      <c r="J89" s="2"/>
      <c r="K89" s="2"/>
    </row>
    <row r="90" spans="1:11" x14ac:dyDescent="0.25">
      <c r="A90" s="29"/>
      <c r="B90" t="s">
        <v>68</v>
      </c>
      <c r="C90" s="13">
        <f t="shared" si="7"/>
        <v>1132</v>
      </c>
      <c r="D90" s="13">
        <v>28308</v>
      </c>
      <c r="E90" s="2" t="e">
        <f>IF(IF((D90)&lt;#REF!,#REF!,(D90)*#REF!)&lt;#REF!,#REF!,IF((D90)&lt;#REF!,#REF!,(D90)*#REF!))</f>
        <v>#REF!</v>
      </c>
      <c r="F90" s="2" t="e">
        <f t="shared" si="4"/>
        <v>#REF!</v>
      </c>
      <c r="G90" s="2" t="e">
        <f t="shared" si="5"/>
        <v>#REF!</v>
      </c>
      <c r="H90" s="2" t="e">
        <f t="shared" si="6"/>
        <v>#REF!</v>
      </c>
      <c r="I90" s="28"/>
      <c r="J90" s="2"/>
      <c r="K90" s="2"/>
    </row>
    <row r="91" spans="1:11" x14ac:dyDescent="0.25">
      <c r="A91" s="29"/>
      <c r="B91" t="s">
        <v>69</v>
      </c>
      <c r="C91" s="13">
        <f t="shared" si="7"/>
        <v>1132</v>
      </c>
      <c r="D91" s="13">
        <v>29440</v>
      </c>
      <c r="E91" s="2" t="e">
        <f>IF(IF((D91)&lt;#REF!,#REF!,(D91)*#REF!)&lt;#REF!,#REF!,IF((D91)&lt;#REF!,#REF!,(D91)*#REF!))</f>
        <v>#REF!</v>
      </c>
      <c r="F91" s="2" t="e">
        <f t="shared" si="4"/>
        <v>#REF!</v>
      </c>
      <c r="G91" s="2" t="e">
        <f t="shared" si="5"/>
        <v>#REF!</v>
      </c>
      <c r="H91" s="2" t="e">
        <f t="shared" si="6"/>
        <v>#REF!</v>
      </c>
      <c r="I91" s="28"/>
      <c r="J91" s="2"/>
      <c r="K91" s="2"/>
    </row>
    <row r="92" spans="1:11" x14ac:dyDescent="0.25">
      <c r="A92" s="29"/>
      <c r="B92" t="s">
        <v>70</v>
      </c>
      <c r="C92" s="13">
        <f t="shared" si="7"/>
        <v>1132</v>
      </c>
      <c r="D92" s="13">
        <v>30572</v>
      </c>
      <c r="E92" s="2" t="e">
        <f>IF(IF((D92)&lt;#REF!,#REF!,(D92)*#REF!)&lt;#REF!,#REF!,IF((D92)&lt;#REF!,#REF!,(D92)*#REF!))</f>
        <v>#REF!</v>
      </c>
      <c r="F92" s="2" t="e">
        <f t="shared" si="4"/>
        <v>#REF!</v>
      </c>
      <c r="G92" s="2" t="e">
        <f t="shared" si="5"/>
        <v>#REF!</v>
      </c>
      <c r="H92" s="2" t="e">
        <f t="shared" si="6"/>
        <v>#REF!</v>
      </c>
      <c r="I92" s="28"/>
      <c r="J92" s="2"/>
      <c r="K92" s="2"/>
    </row>
    <row r="93" spans="1:11" x14ac:dyDescent="0.25">
      <c r="A93" s="29"/>
      <c r="B93" t="s">
        <v>71</v>
      </c>
      <c r="C93" s="13">
        <f t="shared" si="7"/>
        <v>1132</v>
      </c>
      <c r="D93" s="13">
        <v>31704</v>
      </c>
      <c r="E93" s="2" t="e">
        <f>IF(IF((D93)&lt;#REF!,#REF!,(D93)*#REF!)&lt;#REF!,#REF!,IF((D93)&lt;#REF!,#REF!,(D93)*#REF!))</f>
        <v>#REF!</v>
      </c>
      <c r="F93" s="2" t="e">
        <f t="shared" si="4"/>
        <v>#REF!</v>
      </c>
      <c r="G93" s="2" t="e">
        <f t="shared" si="5"/>
        <v>#REF!</v>
      </c>
      <c r="H93" s="2" t="e">
        <f t="shared" si="6"/>
        <v>#REF!</v>
      </c>
      <c r="I93" s="28"/>
      <c r="J93" s="2"/>
      <c r="K93" s="2"/>
    </row>
    <row r="94" spans="1:11" x14ac:dyDescent="0.25">
      <c r="A94" s="29"/>
      <c r="B94" t="s">
        <v>72</v>
      </c>
      <c r="C94" s="13">
        <f t="shared" si="7"/>
        <v>1132</v>
      </c>
      <c r="D94" s="13">
        <v>32836</v>
      </c>
      <c r="E94" s="2" t="e">
        <f>IF(IF((D94)&lt;#REF!,#REF!,(D94)*#REF!)&lt;#REF!,#REF!,IF((D94)&lt;#REF!,#REF!,(D94)*#REF!))</f>
        <v>#REF!</v>
      </c>
      <c r="F94" s="2" t="e">
        <f t="shared" si="4"/>
        <v>#REF!</v>
      </c>
      <c r="G94" s="2" t="e">
        <f t="shared" si="5"/>
        <v>#REF!</v>
      </c>
      <c r="H94" s="2" t="e">
        <f t="shared" si="6"/>
        <v>#REF!</v>
      </c>
      <c r="I94" s="28"/>
      <c r="J94" s="2"/>
      <c r="K94" s="2"/>
    </row>
    <row r="95" spans="1:11" ht="15.75" thickBot="1" x14ac:dyDescent="0.3">
      <c r="A95" s="30"/>
      <c r="B95" s="3" t="s">
        <v>73</v>
      </c>
      <c r="C95" s="31">
        <f t="shared" si="7"/>
        <v>1132</v>
      </c>
      <c r="D95" s="31">
        <v>33968</v>
      </c>
      <c r="E95" s="2" t="e">
        <f>IF(IF((D95)&lt;#REF!,#REF!,(D95)*#REF!)&lt;#REF!,#REF!,IF((D95)&lt;#REF!,#REF!,(D95)*#REF!))</f>
        <v>#REF!</v>
      </c>
      <c r="F95" s="4" t="e">
        <f t="shared" si="4"/>
        <v>#REF!</v>
      </c>
      <c r="G95" s="4" t="e">
        <f t="shared" si="5"/>
        <v>#REF!</v>
      </c>
      <c r="H95" s="4" t="e">
        <f t="shared" si="6"/>
        <v>#REF!</v>
      </c>
      <c r="I95" s="28"/>
      <c r="J95" s="4"/>
      <c r="K95" s="4"/>
    </row>
    <row r="96" spans="1:11" ht="15.75" thickBot="1" x14ac:dyDescent="0.3">
      <c r="A96" s="32" t="s">
        <v>88</v>
      </c>
      <c r="B96" s="33" t="s">
        <v>74</v>
      </c>
      <c r="C96" s="13">
        <f t="shared" si="7"/>
        <v>1132</v>
      </c>
      <c r="D96" s="13">
        <v>35100</v>
      </c>
      <c r="E96" s="2" t="e">
        <f>IF(IF((D96)&lt;#REF!,#REF!,(D96)*#REF!)&lt;#REF!,#REF!,IF((D96)&lt;#REF!,#REF!,(D96)*#REF!))</f>
        <v>#REF!</v>
      </c>
      <c r="F96" s="2" t="e">
        <f t="shared" si="4"/>
        <v>#REF!</v>
      </c>
      <c r="G96" s="2" t="e">
        <f t="shared" si="5"/>
        <v>#REF!</v>
      </c>
      <c r="H96" s="2" t="e">
        <f t="shared" si="6"/>
        <v>#REF!</v>
      </c>
      <c r="I96" s="28"/>
      <c r="J96" s="2" t="e">
        <f>((F85+F97)/2)/1956</f>
        <v>#REF!</v>
      </c>
      <c r="K96" s="2" t="e">
        <f>((F85+F97)/2)/2085</f>
        <v>#REF!</v>
      </c>
    </row>
    <row r="97" spans="1:11" ht="15.75" thickBot="1" x14ac:dyDescent="0.3">
      <c r="A97" s="30"/>
      <c r="B97" s="3" t="s">
        <v>75</v>
      </c>
      <c r="C97" s="31">
        <f t="shared" si="7"/>
        <v>1132</v>
      </c>
      <c r="D97" s="31">
        <v>36232</v>
      </c>
      <c r="E97" s="2" t="e">
        <f>IF(IF((D97)&lt;#REF!,#REF!,(D97)*#REF!)&lt;#REF!,#REF!,IF((D97)&lt;#REF!,#REF!,(D97)*#REF!))</f>
        <v>#REF!</v>
      </c>
      <c r="F97" s="4" t="e">
        <f t="shared" si="4"/>
        <v>#REF!</v>
      </c>
      <c r="G97" s="4" t="e">
        <f t="shared" si="5"/>
        <v>#REF!</v>
      </c>
      <c r="H97" s="4" t="e">
        <f t="shared" si="6"/>
        <v>#REF!</v>
      </c>
      <c r="I97" s="28"/>
      <c r="J97" s="4"/>
      <c r="K97" s="4"/>
    </row>
    <row r="98" spans="1:11" ht="15.75" thickBot="1" x14ac:dyDescent="0.3">
      <c r="A98" s="27" t="s">
        <v>89</v>
      </c>
      <c r="B98" t="s">
        <v>63</v>
      </c>
      <c r="D98" s="13">
        <v>24500</v>
      </c>
      <c r="E98" s="2" t="e">
        <f>IF(IF((D98)&lt;#REF!,#REF!,(D98)*#REF!)&lt;#REF!,#REF!,IF((D98)&lt;#REF!,#REF!,(D98)*#REF!))</f>
        <v>#REF!</v>
      </c>
      <c r="F98" s="2" t="e">
        <f t="shared" si="4"/>
        <v>#REF!</v>
      </c>
      <c r="G98" s="2" t="e">
        <f t="shared" si="5"/>
        <v>#REF!</v>
      </c>
      <c r="H98" s="2" t="e">
        <f t="shared" si="6"/>
        <v>#REF!</v>
      </c>
      <c r="I98" s="28"/>
      <c r="J98" s="2" t="e">
        <f>((F98+F109)/2)/1956</f>
        <v>#REF!</v>
      </c>
      <c r="K98" s="2" t="e">
        <f>((F98+F109)/2)/2085</f>
        <v>#REF!</v>
      </c>
    </row>
    <row r="99" spans="1:11" x14ac:dyDescent="0.25">
      <c r="A99" s="29"/>
      <c r="B99" t="s">
        <v>64</v>
      </c>
      <c r="C99" s="13">
        <f t="shared" si="7"/>
        <v>1197</v>
      </c>
      <c r="D99" s="13">
        <v>25697</v>
      </c>
      <c r="E99" s="2" t="e">
        <f>IF(IF((D99)&lt;#REF!,#REF!,(D99)*#REF!)&lt;#REF!,#REF!,IF((D99)&lt;#REF!,#REF!,(D99)*#REF!))</f>
        <v>#REF!</v>
      </c>
      <c r="F99" s="2" t="e">
        <f t="shared" si="4"/>
        <v>#REF!</v>
      </c>
      <c r="G99" s="2" t="e">
        <f t="shared" si="5"/>
        <v>#REF!</v>
      </c>
      <c r="H99" s="2" t="e">
        <f t="shared" si="6"/>
        <v>#REF!</v>
      </c>
      <c r="I99" s="28"/>
      <c r="J99" s="2"/>
      <c r="K99" s="2"/>
    </row>
    <row r="100" spans="1:11" x14ac:dyDescent="0.25">
      <c r="A100" s="29"/>
      <c r="B100" t="s">
        <v>65</v>
      </c>
      <c r="C100" s="13">
        <f t="shared" si="7"/>
        <v>1197</v>
      </c>
      <c r="D100" s="13">
        <v>26894</v>
      </c>
      <c r="E100" s="2" t="e">
        <f>IF(IF((D100)&lt;#REF!,#REF!,(D100)*#REF!)&lt;#REF!,#REF!,IF((D100)&lt;#REF!,#REF!,(D100)*#REF!))</f>
        <v>#REF!</v>
      </c>
      <c r="F100" s="2" t="e">
        <f t="shared" si="4"/>
        <v>#REF!</v>
      </c>
      <c r="G100" s="2" t="e">
        <f t="shared" si="5"/>
        <v>#REF!</v>
      </c>
      <c r="H100" s="2" t="e">
        <f t="shared" si="6"/>
        <v>#REF!</v>
      </c>
      <c r="I100" s="28"/>
      <c r="J100" s="2"/>
      <c r="K100" s="2"/>
    </row>
    <row r="101" spans="1:11" x14ac:dyDescent="0.25">
      <c r="A101" s="29"/>
      <c r="B101" t="s">
        <v>66</v>
      </c>
      <c r="C101" s="13">
        <f t="shared" si="7"/>
        <v>1197</v>
      </c>
      <c r="D101" s="13">
        <v>28091</v>
      </c>
      <c r="E101" s="2" t="e">
        <f>IF(IF((D101)&lt;#REF!,#REF!,(D101)*#REF!)&lt;#REF!,#REF!,IF((D101)&lt;#REF!,#REF!,(D101)*#REF!))</f>
        <v>#REF!</v>
      </c>
      <c r="F101" s="2" t="e">
        <f t="shared" si="4"/>
        <v>#REF!</v>
      </c>
      <c r="G101" s="2" t="e">
        <f t="shared" si="5"/>
        <v>#REF!</v>
      </c>
      <c r="H101" s="2" t="e">
        <f t="shared" si="6"/>
        <v>#REF!</v>
      </c>
      <c r="I101" s="28"/>
      <c r="J101" s="2"/>
      <c r="K101" s="2"/>
    </row>
    <row r="102" spans="1:11" x14ac:dyDescent="0.25">
      <c r="A102" s="29"/>
      <c r="B102" t="s">
        <v>67</v>
      </c>
      <c r="C102" s="13">
        <f t="shared" si="7"/>
        <v>1197</v>
      </c>
      <c r="D102" s="13">
        <v>29288</v>
      </c>
      <c r="E102" s="2" t="e">
        <f>IF(IF((D102)&lt;#REF!,#REF!,(D102)*#REF!)&lt;#REF!,#REF!,IF((D102)&lt;#REF!,#REF!,(D102)*#REF!))</f>
        <v>#REF!</v>
      </c>
      <c r="F102" s="2" t="e">
        <f t="shared" si="4"/>
        <v>#REF!</v>
      </c>
      <c r="G102" s="2" t="e">
        <f t="shared" si="5"/>
        <v>#REF!</v>
      </c>
      <c r="H102" s="2" t="e">
        <f t="shared" si="6"/>
        <v>#REF!</v>
      </c>
      <c r="I102" s="28"/>
      <c r="J102" s="2"/>
      <c r="K102" s="2"/>
    </row>
    <row r="103" spans="1:11" x14ac:dyDescent="0.25">
      <c r="A103" s="29"/>
      <c r="B103" t="s">
        <v>68</v>
      </c>
      <c r="C103" s="13">
        <f t="shared" si="7"/>
        <v>1197</v>
      </c>
      <c r="D103" s="13">
        <v>30485</v>
      </c>
      <c r="E103" s="2" t="e">
        <f>IF(IF((D103)&lt;#REF!,#REF!,(D103)*#REF!)&lt;#REF!,#REF!,IF((D103)&lt;#REF!,#REF!,(D103)*#REF!))</f>
        <v>#REF!</v>
      </c>
      <c r="F103" s="2" t="e">
        <f t="shared" si="4"/>
        <v>#REF!</v>
      </c>
      <c r="G103" s="2" t="e">
        <f t="shared" si="5"/>
        <v>#REF!</v>
      </c>
      <c r="H103" s="2" t="e">
        <f t="shared" si="6"/>
        <v>#REF!</v>
      </c>
      <c r="I103" s="28"/>
      <c r="J103" s="2"/>
      <c r="K103" s="2"/>
    </row>
    <row r="104" spans="1:11" x14ac:dyDescent="0.25">
      <c r="A104" s="29"/>
      <c r="B104" t="s">
        <v>69</v>
      </c>
      <c r="C104" s="13">
        <f t="shared" si="7"/>
        <v>1197</v>
      </c>
      <c r="D104" s="13">
        <v>31682</v>
      </c>
      <c r="E104" s="2" t="e">
        <f>IF(IF((D104)&lt;#REF!,#REF!,(D104)*#REF!)&lt;#REF!,#REF!,IF((D104)&lt;#REF!,#REF!,(D104)*#REF!))</f>
        <v>#REF!</v>
      </c>
      <c r="F104" s="2" t="e">
        <f t="shared" si="4"/>
        <v>#REF!</v>
      </c>
      <c r="G104" s="2" t="e">
        <f t="shared" si="5"/>
        <v>#REF!</v>
      </c>
      <c r="H104" s="2" t="e">
        <f t="shared" si="6"/>
        <v>#REF!</v>
      </c>
      <c r="I104" s="28"/>
      <c r="J104" s="2"/>
      <c r="K104" s="2"/>
    </row>
    <row r="105" spans="1:11" x14ac:dyDescent="0.25">
      <c r="A105" s="29"/>
      <c r="B105" t="s">
        <v>70</v>
      </c>
      <c r="C105" s="13">
        <f t="shared" si="7"/>
        <v>1197</v>
      </c>
      <c r="D105" s="13">
        <v>32879</v>
      </c>
      <c r="E105" s="2" t="e">
        <f>IF(IF((D105)&lt;#REF!,#REF!,(D105)*#REF!)&lt;#REF!,#REF!,IF((D105)&lt;#REF!,#REF!,(D105)*#REF!))</f>
        <v>#REF!</v>
      </c>
      <c r="F105" s="2" t="e">
        <f t="shared" si="4"/>
        <v>#REF!</v>
      </c>
      <c r="G105" s="2" t="e">
        <f t="shared" si="5"/>
        <v>#REF!</v>
      </c>
      <c r="H105" s="2" t="e">
        <f t="shared" si="6"/>
        <v>#REF!</v>
      </c>
      <c r="I105" s="28"/>
      <c r="J105" s="2"/>
      <c r="K105" s="2"/>
    </row>
    <row r="106" spans="1:11" x14ac:dyDescent="0.25">
      <c r="A106" s="29"/>
      <c r="B106" t="s">
        <v>71</v>
      </c>
      <c r="C106" s="13">
        <f t="shared" si="7"/>
        <v>1197</v>
      </c>
      <c r="D106" s="13">
        <v>34076</v>
      </c>
      <c r="E106" s="2" t="e">
        <f>IF(IF((D106)&lt;#REF!,#REF!,(D106)*#REF!)&lt;#REF!,#REF!,IF((D106)&lt;#REF!,#REF!,(D106)*#REF!))</f>
        <v>#REF!</v>
      </c>
      <c r="F106" s="2" t="e">
        <f t="shared" si="4"/>
        <v>#REF!</v>
      </c>
      <c r="G106" s="2" t="e">
        <f t="shared" si="5"/>
        <v>#REF!</v>
      </c>
      <c r="H106" s="2" t="e">
        <f t="shared" si="6"/>
        <v>#REF!</v>
      </c>
      <c r="I106" s="28"/>
      <c r="J106" s="2"/>
      <c r="K106" s="2"/>
    </row>
    <row r="107" spans="1:11" x14ac:dyDescent="0.25">
      <c r="A107" s="29"/>
      <c r="B107" t="s">
        <v>72</v>
      </c>
      <c r="C107" s="13">
        <f t="shared" si="7"/>
        <v>1197</v>
      </c>
      <c r="D107" s="13">
        <v>35273</v>
      </c>
      <c r="E107" s="2" t="e">
        <f>IF(IF((D107)&lt;#REF!,#REF!,(D107)*#REF!)&lt;#REF!,#REF!,IF((D107)&lt;#REF!,#REF!,(D107)*#REF!))</f>
        <v>#REF!</v>
      </c>
      <c r="F107" s="2" t="e">
        <f t="shared" si="4"/>
        <v>#REF!</v>
      </c>
      <c r="G107" s="2" t="e">
        <f t="shared" si="5"/>
        <v>#REF!</v>
      </c>
      <c r="H107" s="2" t="e">
        <f t="shared" si="6"/>
        <v>#REF!</v>
      </c>
      <c r="I107" s="28"/>
      <c r="J107" s="2"/>
      <c r="K107" s="2"/>
    </row>
    <row r="108" spans="1:11" x14ac:dyDescent="0.25">
      <c r="A108" s="29"/>
      <c r="B108" t="s">
        <v>73</v>
      </c>
      <c r="C108" s="13">
        <f t="shared" si="7"/>
        <v>1197</v>
      </c>
      <c r="D108" s="13">
        <v>36470</v>
      </c>
      <c r="E108" s="2" t="e">
        <f>IF(IF((D108)&lt;#REF!,#REF!,(D108)*#REF!)&lt;#REF!,#REF!,IF((D108)&lt;#REF!,#REF!,(D108)*#REF!))</f>
        <v>#REF!</v>
      </c>
      <c r="F108" s="2" t="e">
        <f t="shared" si="4"/>
        <v>#REF!</v>
      </c>
      <c r="G108" s="2" t="e">
        <f t="shared" si="5"/>
        <v>#REF!</v>
      </c>
      <c r="H108" s="2" t="e">
        <f t="shared" si="6"/>
        <v>#REF!</v>
      </c>
      <c r="I108" s="28"/>
      <c r="J108" s="2"/>
      <c r="K108" s="2"/>
    </row>
    <row r="109" spans="1:11" ht="15.75" thickBot="1" x14ac:dyDescent="0.3">
      <c r="A109" s="30"/>
      <c r="B109" s="3" t="s">
        <v>74</v>
      </c>
      <c r="C109" s="31">
        <f t="shared" si="7"/>
        <v>1197</v>
      </c>
      <c r="D109" s="31">
        <v>37667</v>
      </c>
      <c r="E109" s="2" t="e">
        <f>IF(IF((D109)&lt;#REF!,#REF!,(D109)*#REF!)&lt;#REF!,#REF!,IF((D109)&lt;#REF!,#REF!,(D109)*#REF!))</f>
        <v>#REF!</v>
      </c>
      <c r="F109" s="4" t="e">
        <f t="shared" si="4"/>
        <v>#REF!</v>
      </c>
      <c r="G109" s="4" t="e">
        <f t="shared" si="5"/>
        <v>#REF!</v>
      </c>
      <c r="H109" s="4" t="e">
        <f t="shared" si="6"/>
        <v>#REF!</v>
      </c>
      <c r="I109" s="28"/>
      <c r="J109" s="4"/>
      <c r="K109" s="4"/>
    </row>
    <row r="110" spans="1:11" ht="15.75" thickBot="1" x14ac:dyDescent="0.3">
      <c r="A110" s="27" t="s">
        <v>90</v>
      </c>
      <c r="B110" s="3" t="s">
        <v>75</v>
      </c>
      <c r="C110" s="31">
        <f t="shared" si="7"/>
        <v>1197</v>
      </c>
      <c r="D110" s="37">
        <v>38864</v>
      </c>
      <c r="E110" s="2" t="e">
        <f>IF(IF((D110)&lt;#REF!,#REF!,(D110)*#REF!)&lt;#REF!,#REF!,IF((D110)&lt;#REF!,#REF!,(D110)*#REF!))</f>
        <v>#REF!</v>
      </c>
      <c r="F110" s="38" t="e">
        <f t="shared" si="4"/>
        <v>#REF!</v>
      </c>
      <c r="G110" s="38" t="e">
        <f t="shared" si="5"/>
        <v>#REF!</v>
      </c>
      <c r="H110" s="38" t="e">
        <f t="shared" si="6"/>
        <v>#REF!</v>
      </c>
      <c r="I110" s="28"/>
      <c r="J110" s="38" t="e">
        <f>((F98+F110)/2)/1956</f>
        <v>#REF!</v>
      </c>
      <c r="K110" s="38" t="e">
        <f>((F98+F110)/2)/2085</f>
        <v>#REF!</v>
      </c>
    </row>
    <row r="111" spans="1:11" ht="15.75" thickBot="1" x14ac:dyDescent="0.3">
      <c r="A111" s="32" t="s">
        <v>91</v>
      </c>
      <c r="B111" s="36" t="s">
        <v>81</v>
      </c>
      <c r="C111" s="37">
        <f t="shared" si="7"/>
        <v>1197</v>
      </c>
      <c r="D111" s="37">
        <v>40061</v>
      </c>
      <c r="E111" s="2" t="e">
        <f>IF(IF((D111)&lt;#REF!,#REF!,(D111)*#REF!)&lt;#REF!,#REF!,IF((D111)&lt;#REF!,#REF!,(D111)*#REF!))</f>
        <v>#REF!</v>
      </c>
      <c r="F111" s="38" t="e">
        <f t="shared" si="4"/>
        <v>#REF!</v>
      </c>
      <c r="G111" s="38" t="e">
        <f t="shared" si="5"/>
        <v>#REF!</v>
      </c>
      <c r="H111" s="38" t="e">
        <f t="shared" si="6"/>
        <v>#REF!</v>
      </c>
      <c r="I111" s="28"/>
      <c r="J111" s="38" t="e">
        <f>((F98+F111)/2)/1956</f>
        <v>#REF!</v>
      </c>
      <c r="K111" s="38" t="e">
        <f>((F98+F111)/2)/2085</f>
        <v>#REF!</v>
      </c>
    </row>
    <row r="112" spans="1:11" ht="15.75" thickBot="1" x14ac:dyDescent="0.3">
      <c r="A112" s="27" t="s">
        <v>92</v>
      </c>
      <c r="B112" t="s">
        <v>63</v>
      </c>
      <c r="D112" s="13">
        <v>30413</v>
      </c>
      <c r="E112" s="2" t="e">
        <f>IF(IF((D112)&lt;#REF!,#REF!,(D112)*#REF!)&lt;#REF!,#REF!,IF((D112)&lt;#REF!,#REF!,(D112)*#REF!))</f>
        <v>#REF!</v>
      </c>
      <c r="F112" s="2" t="e">
        <f t="shared" si="4"/>
        <v>#REF!</v>
      </c>
      <c r="G112" s="2" t="e">
        <f t="shared" si="5"/>
        <v>#REF!</v>
      </c>
      <c r="H112" s="2" t="e">
        <f t="shared" si="6"/>
        <v>#REF!</v>
      </c>
      <c r="I112" s="28"/>
      <c r="J112" s="2" t="e">
        <f>((F112+F120)/2)/1956</f>
        <v>#REF!</v>
      </c>
      <c r="K112" s="2" t="e">
        <f>((F112+F120)/2)/2085</f>
        <v>#REF!</v>
      </c>
    </row>
    <row r="113" spans="1:11" x14ac:dyDescent="0.25">
      <c r="A113" s="29"/>
      <c r="B113" t="s">
        <v>64</v>
      </c>
      <c r="C113" s="13">
        <f t="shared" si="7"/>
        <v>1467</v>
      </c>
      <c r="D113" s="13">
        <v>31880</v>
      </c>
      <c r="E113" s="2" t="e">
        <f>IF(IF((D113)&lt;#REF!,#REF!,(D113)*#REF!)&lt;#REF!,#REF!,IF((D113)&lt;#REF!,#REF!,(D113)*#REF!))</f>
        <v>#REF!</v>
      </c>
      <c r="F113" s="2" t="e">
        <f t="shared" si="4"/>
        <v>#REF!</v>
      </c>
      <c r="G113" s="2" t="e">
        <f t="shared" si="5"/>
        <v>#REF!</v>
      </c>
      <c r="H113" s="2" t="e">
        <f t="shared" si="6"/>
        <v>#REF!</v>
      </c>
      <c r="I113" s="28"/>
      <c r="J113" s="2"/>
      <c r="K113" s="2"/>
    </row>
    <row r="114" spans="1:11" x14ac:dyDescent="0.25">
      <c r="A114" s="29"/>
      <c r="B114" t="s">
        <v>65</v>
      </c>
      <c r="C114" s="13">
        <f t="shared" si="7"/>
        <v>1467</v>
      </c>
      <c r="D114" s="13">
        <v>33347</v>
      </c>
      <c r="E114" s="2" t="e">
        <f>IF(IF((D114)&lt;#REF!,#REF!,(D114)*#REF!)&lt;#REF!,#REF!,IF((D114)&lt;#REF!,#REF!,(D114)*#REF!))</f>
        <v>#REF!</v>
      </c>
      <c r="F114" s="2" t="e">
        <f t="shared" si="4"/>
        <v>#REF!</v>
      </c>
      <c r="G114" s="2" t="e">
        <f t="shared" si="5"/>
        <v>#REF!</v>
      </c>
      <c r="H114" s="2" t="e">
        <f t="shared" si="6"/>
        <v>#REF!</v>
      </c>
      <c r="I114" s="28"/>
      <c r="J114" s="2"/>
      <c r="K114" s="2"/>
    </row>
    <row r="115" spans="1:11" x14ac:dyDescent="0.25">
      <c r="A115" s="29"/>
      <c r="B115" t="s">
        <v>66</v>
      </c>
      <c r="C115" s="13">
        <f t="shared" si="7"/>
        <v>1467</v>
      </c>
      <c r="D115" s="13">
        <v>34814</v>
      </c>
      <c r="E115" s="2" t="e">
        <f>IF(IF((D115)&lt;#REF!,#REF!,(D115)*#REF!)&lt;#REF!,#REF!,IF((D115)&lt;#REF!,#REF!,(D115)*#REF!))</f>
        <v>#REF!</v>
      </c>
      <c r="F115" s="2" t="e">
        <f t="shared" si="4"/>
        <v>#REF!</v>
      </c>
      <c r="G115" s="2" t="e">
        <f t="shared" si="5"/>
        <v>#REF!</v>
      </c>
      <c r="H115" s="2" t="e">
        <f t="shared" si="6"/>
        <v>#REF!</v>
      </c>
      <c r="I115" s="28"/>
      <c r="J115" s="2"/>
      <c r="K115" s="2"/>
    </row>
    <row r="116" spans="1:11" x14ac:dyDescent="0.25">
      <c r="A116" s="29"/>
      <c r="B116" t="s">
        <v>67</v>
      </c>
      <c r="C116" s="13">
        <f t="shared" si="7"/>
        <v>1467</v>
      </c>
      <c r="D116" s="13">
        <v>36281</v>
      </c>
      <c r="E116" s="2" t="e">
        <f>IF(IF((D116)&lt;#REF!,#REF!,(D116)*#REF!)&lt;#REF!,#REF!,IF((D116)&lt;#REF!,#REF!,(D116)*#REF!))</f>
        <v>#REF!</v>
      </c>
      <c r="F116" s="2" t="e">
        <f t="shared" si="4"/>
        <v>#REF!</v>
      </c>
      <c r="G116" s="2" t="e">
        <f t="shared" si="5"/>
        <v>#REF!</v>
      </c>
      <c r="H116" s="2" t="e">
        <f t="shared" si="6"/>
        <v>#REF!</v>
      </c>
      <c r="I116" s="28"/>
      <c r="J116" s="2"/>
      <c r="K116" s="2"/>
    </row>
    <row r="117" spans="1:11" x14ac:dyDescent="0.25">
      <c r="A117" s="29"/>
      <c r="B117" t="s">
        <v>68</v>
      </c>
      <c r="C117" s="13">
        <f t="shared" si="7"/>
        <v>1467</v>
      </c>
      <c r="D117" s="13">
        <v>37748</v>
      </c>
      <c r="E117" s="2" t="e">
        <f>IF(IF((D117)&lt;#REF!,#REF!,(D117)*#REF!)&lt;#REF!,#REF!,IF((D117)&lt;#REF!,#REF!,(D117)*#REF!))</f>
        <v>#REF!</v>
      </c>
      <c r="F117" s="2" t="e">
        <f t="shared" si="4"/>
        <v>#REF!</v>
      </c>
      <c r="G117" s="2" t="e">
        <f t="shared" si="5"/>
        <v>#REF!</v>
      </c>
      <c r="H117" s="2" t="e">
        <f t="shared" si="6"/>
        <v>#REF!</v>
      </c>
      <c r="I117" s="28"/>
      <c r="J117" s="2"/>
      <c r="K117" s="2"/>
    </row>
    <row r="118" spans="1:11" x14ac:dyDescent="0.25">
      <c r="A118" s="29"/>
      <c r="B118" t="s">
        <v>69</v>
      </c>
      <c r="C118" s="13">
        <f t="shared" si="7"/>
        <v>1467</v>
      </c>
      <c r="D118" s="13">
        <v>39215</v>
      </c>
      <c r="E118" s="2" t="e">
        <f>IF(IF((D118)&lt;#REF!,#REF!,(D118)*#REF!)&lt;#REF!,#REF!,IF((D118)&lt;#REF!,#REF!,(D118)*#REF!))</f>
        <v>#REF!</v>
      </c>
      <c r="F118" s="2" t="e">
        <f t="shared" si="4"/>
        <v>#REF!</v>
      </c>
      <c r="G118" s="2" t="e">
        <f t="shared" si="5"/>
        <v>#REF!</v>
      </c>
      <c r="H118" s="2" t="e">
        <f t="shared" si="6"/>
        <v>#REF!</v>
      </c>
      <c r="I118" s="28"/>
      <c r="J118" s="2"/>
      <c r="K118" s="2"/>
    </row>
    <row r="119" spans="1:11" x14ac:dyDescent="0.25">
      <c r="A119" s="29"/>
      <c r="B119" t="s">
        <v>70</v>
      </c>
      <c r="C119" s="13">
        <f t="shared" si="7"/>
        <v>1467</v>
      </c>
      <c r="D119" s="13">
        <v>40682</v>
      </c>
      <c r="E119" s="2" t="e">
        <f>IF(IF((D119)&lt;#REF!,#REF!,(D119)*#REF!)&lt;#REF!,#REF!,IF((D119)&lt;#REF!,#REF!,(D119)*#REF!))</f>
        <v>#REF!</v>
      </c>
      <c r="F119" s="2" t="e">
        <f t="shared" si="4"/>
        <v>#REF!</v>
      </c>
      <c r="G119" s="2" t="e">
        <f t="shared" si="5"/>
        <v>#REF!</v>
      </c>
      <c r="H119" s="2" t="e">
        <f t="shared" si="6"/>
        <v>#REF!</v>
      </c>
      <c r="I119" s="28"/>
      <c r="J119" s="2"/>
      <c r="K119" s="2"/>
    </row>
    <row r="120" spans="1:11" ht="15.75" thickBot="1" x14ac:dyDescent="0.3">
      <c r="A120" s="30"/>
      <c r="B120" s="3" t="s">
        <v>71</v>
      </c>
      <c r="C120" s="31">
        <f t="shared" si="7"/>
        <v>1467</v>
      </c>
      <c r="D120" s="31">
        <v>42149</v>
      </c>
      <c r="E120" s="2" t="e">
        <f>IF(IF((D120)&lt;#REF!,#REF!,(D120)*#REF!)&lt;#REF!,#REF!,IF((D120)&lt;#REF!,#REF!,(D120)*#REF!))</f>
        <v>#REF!</v>
      </c>
      <c r="F120" s="4" t="e">
        <f t="shared" si="4"/>
        <v>#REF!</v>
      </c>
      <c r="G120" s="4" t="e">
        <f t="shared" si="5"/>
        <v>#REF!</v>
      </c>
      <c r="H120" s="4" t="e">
        <f t="shared" si="6"/>
        <v>#REF!</v>
      </c>
      <c r="I120" s="28"/>
      <c r="J120" s="4"/>
      <c r="K120" s="4"/>
    </row>
    <row r="121" spans="1:11" ht="15.75" thickBot="1" x14ac:dyDescent="0.3">
      <c r="A121" s="32" t="s">
        <v>93</v>
      </c>
      <c r="B121" s="36" t="s">
        <v>72</v>
      </c>
      <c r="C121" s="31">
        <f t="shared" si="7"/>
        <v>1467</v>
      </c>
      <c r="D121" s="37">
        <v>43616</v>
      </c>
      <c r="E121" s="2" t="e">
        <f>IF(IF((D121)&lt;#REF!,#REF!,(D121)*#REF!)&lt;#REF!,#REF!,IF((D121)&lt;#REF!,#REF!,(D121)*#REF!))</f>
        <v>#REF!</v>
      </c>
      <c r="F121" s="38" t="e">
        <f t="shared" si="4"/>
        <v>#REF!</v>
      </c>
      <c r="G121" s="38" t="e">
        <f t="shared" si="5"/>
        <v>#REF!</v>
      </c>
      <c r="H121" s="38" t="e">
        <f t="shared" si="6"/>
        <v>#REF!</v>
      </c>
      <c r="I121" s="28"/>
      <c r="J121" s="38" t="e">
        <f>((F112+F121)/2)/1956</f>
        <v>#REF!</v>
      </c>
      <c r="K121" s="38" t="e">
        <f>((F112+F121)/2)/2085</f>
        <v>#REF!</v>
      </c>
    </row>
    <row r="122" spans="1:11" ht="15.75" thickBot="1" x14ac:dyDescent="0.3">
      <c r="A122" s="27" t="s">
        <v>94</v>
      </c>
      <c r="B122" s="3" t="s">
        <v>73</v>
      </c>
      <c r="C122" s="13">
        <f t="shared" si="7"/>
        <v>1467</v>
      </c>
      <c r="D122" s="37">
        <v>45083</v>
      </c>
      <c r="E122" s="2" t="e">
        <f>IF(IF((D122)&lt;#REF!,#REF!,(D122)*#REF!)&lt;#REF!,#REF!,IF((D122)&lt;#REF!,#REF!,(D122)*#REF!))</f>
        <v>#REF!</v>
      </c>
      <c r="F122" s="38" t="e">
        <f t="shared" si="4"/>
        <v>#REF!</v>
      </c>
      <c r="G122" s="38" t="e">
        <f t="shared" si="5"/>
        <v>#REF!</v>
      </c>
      <c r="H122" s="38" t="e">
        <f t="shared" si="6"/>
        <v>#REF!</v>
      </c>
      <c r="I122" s="28"/>
      <c r="J122" s="38" t="e">
        <f>((F112+F122)/2)/1956</f>
        <v>#REF!</v>
      </c>
      <c r="K122" s="38" t="e">
        <f>((F112+F122)/2)/2085</f>
        <v>#REF!</v>
      </c>
    </row>
    <row r="123" spans="1:11" ht="15.75" thickBot="1" x14ac:dyDescent="0.3">
      <c r="A123" s="32" t="s">
        <v>95</v>
      </c>
      <c r="B123" s="33" t="s">
        <v>63</v>
      </c>
      <c r="C123" s="34"/>
      <c r="D123" s="13">
        <v>34284</v>
      </c>
      <c r="E123" s="2" t="e">
        <f>IF(IF((D123)&lt;#REF!,#REF!,(D123)*#REF!)&lt;#REF!,#REF!,IF((D123)&lt;#REF!,#REF!,(D123)*#REF!))</f>
        <v>#REF!</v>
      </c>
      <c r="F123" s="2" t="e">
        <f t="shared" si="4"/>
        <v>#REF!</v>
      </c>
      <c r="G123" s="2" t="e">
        <f t="shared" si="5"/>
        <v>#REF!</v>
      </c>
      <c r="H123" s="2" t="e">
        <f t="shared" si="6"/>
        <v>#REF!</v>
      </c>
      <c r="I123" s="28"/>
      <c r="J123" s="2" t="e">
        <f>((F123+F131)/2)/1956</f>
        <v>#REF!</v>
      </c>
      <c r="K123" s="2" t="e">
        <f>((F123+F131)/2)/2085</f>
        <v>#REF!</v>
      </c>
    </row>
    <row r="124" spans="1:11" x14ac:dyDescent="0.25">
      <c r="A124" s="29"/>
      <c r="B124" t="s">
        <v>64</v>
      </c>
      <c r="C124" s="13">
        <f t="shared" si="7"/>
        <v>1639</v>
      </c>
      <c r="D124" s="13">
        <v>35923</v>
      </c>
      <c r="E124" s="2" t="e">
        <f>IF(IF((D124)&lt;#REF!,#REF!,(D124)*#REF!)&lt;#REF!,#REF!,IF((D124)&lt;#REF!,#REF!,(D124)*#REF!))</f>
        <v>#REF!</v>
      </c>
      <c r="F124" s="2" t="e">
        <f t="shared" si="4"/>
        <v>#REF!</v>
      </c>
      <c r="G124" s="2" t="e">
        <f t="shared" si="5"/>
        <v>#REF!</v>
      </c>
      <c r="H124" s="2" t="e">
        <f t="shared" si="6"/>
        <v>#REF!</v>
      </c>
      <c r="I124" s="28"/>
      <c r="J124" s="2"/>
      <c r="K124" s="2"/>
    </row>
    <row r="125" spans="1:11" x14ac:dyDescent="0.25">
      <c r="A125" s="29"/>
      <c r="B125" t="s">
        <v>65</v>
      </c>
      <c r="C125" s="13">
        <f t="shared" si="7"/>
        <v>1639</v>
      </c>
      <c r="D125" s="13">
        <v>37562</v>
      </c>
      <c r="E125" s="2" t="e">
        <f>IF(IF((D125)&lt;#REF!,#REF!,(D125)*#REF!)&lt;#REF!,#REF!,IF((D125)&lt;#REF!,#REF!,(D125)*#REF!))</f>
        <v>#REF!</v>
      </c>
      <c r="F125" s="2" t="e">
        <f t="shared" si="4"/>
        <v>#REF!</v>
      </c>
      <c r="G125" s="2" t="e">
        <f t="shared" si="5"/>
        <v>#REF!</v>
      </c>
      <c r="H125" s="2" t="e">
        <f t="shared" si="6"/>
        <v>#REF!</v>
      </c>
      <c r="I125" s="28"/>
      <c r="J125" s="2"/>
      <c r="K125" s="2"/>
    </row>
    <row r="126" spans="1:11" x14ac:dyDescent="0.25">
      <c r="A126" s="29"/>
      <c r="B126" t="s">
        <v>66</v>
      </c>
      <c r="C126" s="13">
        <f t="shared" si="7"/>
        <v>1639</v>
      </c>
      <c r="D126" s="13">
        <v>39201</v>
      </c>
      <c r="E126" s="2" t="e">
        <f>IF(IF((D126)&lt;#REF!,#REF!,(D126)*#REF!)&lt;#REF!,#REF!,IF((D126)&lt;#REF!,#REF!,(D126)*#REF!))</f>
        <v>#REF!</v>
      </c>
      <c r="F126" s="2" t="e">
        <f t="shared" si="4"/>
        <v>#REF!</v>
      </c>
      <c r="G126" s="2" t="e">
        <f t="shared" si="5"/>
        <v>#REF!</v>
      </c>
      <c r="H126" s="2" t="e">
        <f t="shared" si="6"/>
        <v>#REF!</v>
      </c>
      <c r="I126" s="28"/>
      <c r="J126" s="2"/>
      <c r="K126" s="2"/>
    </row>
    <row r="127" spans="1:11" x14ac:dyDescent="0.25">
      <c r="A127" s="29"/>
      <c r="B127" t="s">
        <v>67</v>
      </c>
      <c r="C127" s="13">
        <f t="shared" si="7"/>
        <v>1639</v>
      </c>
      <c r="D127" s="13">
        <v>40840</v>
      </c>
      <c r="E127" s="2" t="e">
        <f>IF(IF((D127)&lt;#REF!,#REF!,(D127)*#REF!)&lt;#REF!,#REF!,IF((D127)&lt;#REF!,#REF!,(D127)*#REF!))</f>
        <v>#REF!</v>
      </c>
      <c r="F127" s="2" t="e">
        <f t="shared" si="4"/>
        <v>#REF!</v>
      </c>
      <c r="G127" s="2" t="e">
        <f t="shared" si="5"/>
        <v>#REF!</v>
      </c>
      <c r="H127" s="2" t="e">
        <f t="shared" si="6"/>
        <v>#REF!</v>
      </c>
      <c r="I127" s="28"/>
      <c r="J127" s="2"/>
      <c r="K127" s="2"/>
    </row>
    <row r="128" spans="1:11" x14ac:dyDescent="0.25">
      <c r="A128" s="29"/>
      <c r="B128" t="s">
        <v>68</v>
      </c>
      <c r="C128" s="13">
        <f t="shared" si="7"/>
        <v>1639</v>
      </c>
      <c r="D128" s="13">
        <v>42479</v>
      </c>
      <c r="E128" s="2" t="e">
        <f>IF(IF((D128)&lt;#REF!,#REF!,(D128)*#REF!)&lt;#REF!,#REF!,IF((D128)&lt;#REF!,#REF!,(D128)*#REF!))</f>
        <v>#REF!</v>
      </c>
      <c r="F128" s="2" t="e">
        <f t="shared" si="4"/>
        <v>#REF!</v>
      </c>
      <c r="G128" s="2" t="e">
        <f t="shared" si="5"/>
        <v>#REF!</v>
      </c>
      <c r="H128" s="2" t="e">
        <f t="shared" si="6"/>
        <v>#REF!</v>
      </c>
      <c r="I128" s="28"/>
      <c r="J128" s="2"/>
      <c r="K128" s="2"/>
    </row>
    <row r="129" spans="1:11" x14ac:dyDescent="0.25">
      <c r="A129" s="29"/>
      <c r="B129" t="s">
        <v>69</v>
      </c>
      <c r="C129" s="13">
        <f t="shared" si="7"/>
        <v>1639</v>
      </c>
      <c r="D129" s="13">
        <v>44118</v>
      </c>
      <c r="E129" s="2" t="e">
        <f>IF(IF((D129)&lt;#REF!,#REF!,(D129)*#REF!)&lt;#REF!,#REF!,IF((D129)&lt;#REF!,#REF!,(D129)*#REF!))</f>
        <v>#REF!</v>
      </c>
      <c r="F129" s="2" t="e">
        <f t="shared" si="4"/>
        <v>#REF!</v>
      </c>
      <c r="G129" s="2" t="e">
        <f t="shared" si="5"/>
        <v>#REF!</v>
      </c>
      <c r="H129" s="2" t="e">
        <f t="shared" si="6"/>
        <v>#REF!</v>
      </c>
      <c r="I129" s="28"/>
      <c r="J129" s="2"/>
      <c r="K129" s="2"/>
    </row>
    <row r="130" spans="1:11" x14ac:dyDescent="0.25">
      <c r="A130" s="29"/>
      <c r="B130" t="s">
        <v>70</v>
      </c>
      <c r="C130" s="13">
        <f t="shared" si="7"/>
        <v>1639</v>
      </c>
      <c r="D130" s="13">
        <v>45757</v>
      </c>
      <c r="E130" s="2" t="e">
        <f>IF(IF((D130)&lt;#REF!,#REF!,(D130)*#REF!)&lt;#REF!,#REF!,IF((D130)&lt;#REF!,#REF!,(D130)*#REF!))</f>
        <v>#REF!</v>
      </c>
      <c r="F130" s="2" t="e">
        <f t="shared" si="4"/>
        <v>#REF!</v>
      </c>
      <c r="G130" s="2" t="e">
        <f t="shared" si="5"/>
        <v>#REF!</v>
      </c>
      <c r="H130" s="2" t="e">
        <f t="shared" si="6"/>
        <v>#REF!</v>
      </c>
      <c r="I130" s="28"/>
      <c r="J130" s="2"/>
      <c r="K130" s="2"/>
    </row>
    <row r="131" spans="1:11" ht="15.75" thickBot="1" x14ac:dyDescent="0.3">
      <c r="A131" s="30"/>
      <c r="B131" s="3" t="s">
        <v>71</v>
      </c>
      <c r="C131" s="31">
        <f t="shared" si="7"/>
        <v>1639</v>
      </c>
      <c r="D131" s="31">
        <v>47396</v>
      </c>
      <c r="E131" s="2" t="e">
        <f>IF(IF((D131)&lt;#REF!,#REF!,(D131)*#REF!)&lt;#REF!,#REF!,IF((D131)&lt;#REF!,#REF!,(D131)*#REF!))</f>
        <v>#REF!</v>
      </c>
      <c r="F131" s="4" t="e">
        <f t="shared" si="4"/>
        <v>#REF!</v>
      </c>
      <c r="G131" s="4" t="e">
        <f t="shared" si="5"/>
        <v>#REF!</v>
      </c>
      <c r="H131" s="4" t="e">
        <f t="shared" si="6"/>
        <v>#REF!</v>
      </c>
      <c r="I131" s="28"/>
      <c r="J131" s="4"/>
      <c r="K131" s="4"/>
    </row>
    <row r="132" spans="1:11" ht="15.75" thickBot="1" x14ac:dyDescent="0.3">
      <c r="A132" s="35" t="s">
        <v>96</v>
      </c>
      <c r="B132" s="36" t="s">
        <v>72</v>
      </c>
      <c r="C132" s="31">
        <f t="shared" si="7"/>
        <v>1639</v>
      </c>
      <c r="D132" s="37">
        <v>49035</v>
      </c>
      <c r="E132" s="2" t="e">
        <f>IF(IF((D132)&lt;#REF!,#REF!,(D132)*#REF!)&lt;#REF!,#REF!,IF((D132)&lt;#REF!,#REF!,(D132)*#REF!))</f>
        <v>#REF!</v>
      </c>
      <c r="F132" s="4" t="e">
        <f t="shared" si="4"/>
        <v>#REF!</v>
      </c>
      <c r="G132" s="38" t="e">
        <f t="shared" si="5"/>
        <v>#REF!</v>
      </c>
      <c r="H132" s="38" t="e">
        <f t="shared" si="6"/>
        <v>#REF!</v>
      </c>
      <c r="I132" s="28"/>
      <c r="J132" s="38" t="e">
        <f>((F123+F132)/2)/1956</f>
        <v>#REF!</v>
      </c>
      <c r="K132" s="38" t="e">
        <f>((F123+F132)/2)/2085</f>
        <v>#REF!</v>
      </c>
    </row>
    <row r="133" spans="1:11" ht="15.75" thickBot="1" x14ac:dyDescent="0.3">
      <c r="A133" s="35" t="s">
        <v>97</v>
      </c>
      <c r="B133" s="36" t="s">
        <v>73</v>
      </c>
      <c r="C133" s="31">
        <f t="shared" si="7"/>
        <v>1639</v>
      </c>
      <c r="D133" s="37">
        <v>50674</v>
      </c>
      <c r="E133" s="2" t="e">
        <f>IF(IF((D133)&lt;#REF!,#REF!,(D133)*#REF!)&lt;#REF!,#REF!,IF((D133)&lt;#REF!,#REF!,(D133)*#REF!))</f>
        <v>#REF!</v>
      </c>
      <c r="F133" s="4" t="e">
        <f t="shared" ref="F133:F192" si="8">D133+E133</f>
        <v>#REF!</v>
      </c>
      <c r="G133" s="4" t="e">
        <f t="shared" ref="G133:G192" si="9">F133/12</f>
        <v>#REF!</v>
      </c>
      <c r="H133" s="4" t="e">
        <f t="shared" ref="H133:H192" si="10">G133*13</f>
        <v>#REF!</v>
      </c>
      <c r="I133" s="28"/>
      <c r="J133" s="38" t="e">
        <f>((F123+F133)/2)/1956</f>
        <v>#REF!</v>
      </c>
      <c r="K133" s="38" t="e">
        <f>((F123+F133)/2)/2085</f>
        <v>#REF!</v>
      </c>
    </row>
    <row r="134" spans="1:11" ht="15.75" thickBot="1" x14ac:dyDescent="0.3">
      <c r="A134" s="27" t="s">
        <v>98</v>
      </c>
      <c r="B134" t="s">
        <v>63</v>
      </c>
      <c r="D134" s="13">
        <v>40525</v>
      </c>
      <c r="E134" s="2" t="e">
        <f>IF(IF((D134)&lt;#REF!,#REF!,(D134)*#REF!)&lt;#REF!,#REF!,IF((D134)&lt;#REF!,#REF!,(D134)*#REF!))</f>
        <v>#REF!</v>
      </c>
      <c r="F134" s="2" t="e">
        <f t="shared" si="8"/>
        <v>#REF!</v>
      </c>
      <c r="G134" s="2" t="e">
        <f t="shared" si="9"/>
        <v>#REF!</v>
      </c>
      <c r="H134" s="2" t="e">
        <f t="shared" si="10"/>
        <v>#REF!</v>
      </c>
      <c r="I134" s="28"/>
      <c r="J134" s="2" t="e">
        <f>((F134+F142)/2)/1956</f>
        <v>#REF!</v>
      </c>
      <c r="K134" s="2" t="e">
        <f>((F134+F142)/2)/2085</f>
        <v>#REF!</v>
      </c>
    </row>
    <row r="135" spans="1:11" x14ac:dyDescent="0.25">
      <c r="A135" s="29"/>
      <c r="B135" t="s">
        <v>64</v>
      </c>
      <c r="C135" s="13">
        <f t="shared" ref="C135:C156" si="11">D135-D134</f>
        <v>1639</v>
      </c>
      <c r="D135" s="13">
        <v>42164</v>
      </c>
      <c r="E135" s="2" t="e">
        <f>IF(IF((D135)&lt;#REF!,#REF!,(D135)*#REF!)&lt;#REF!,#REF!,IF((D135)&lt;#REF!,#REF!,(D135)*#REF!))</f>
        <v>#REF!</v>
      </c>
      <c r="F135" s="2" t="e">
        <f t="shared" si="8"/>
        <v>#REF!</v>
      </c>
      <c r="G135" s="2" t="e">
        <f t="shared" si="9"/>
        <v>#REF!</v>
      </c>
      <c r="H135" s="2" t="e">
        <f t="shared" si="10"/>
        <v>#REF!</v>
      </c>
      <c r="I135" s="28"/>
      <c r="J135" s="2"/>
      <c r="K135" s="2"/>
    </row>
    <row r="136" spans="1:11" x14ac:dyDescent="0.25">
      <c r="A136" s="29"/>
      <c r="B136" t="s">
        <v>65</v>
      </c>
      <c r="C136" s="13">
        <f t="shared" si="11"/>
        <v>1639</v>
      </c>
      <c r="D136" s="13">
        <v>43803</v>
      </c>
      <c r="E136" s="2" t="e">
        <f>IF(IF((D136)&lt;#REF!,#REF!,(D136)*#REF!)&lt;#REF!,#REF!,IF((D136)&lt;#REF!,#REF!,(D136)*#REF!))</f>
        <v>#REF!</v>
      </c>
      <c r="F136" s="2" t="e">
        <f t="shared" si="8"/>
        <v>#REF!</v>
      </c>
      <c r="G136" s="2" t="e">
        <f t="shared" si="9"/>
        <v>#REF!</v>
      </c>
      <c r="H136" s="2" t="e">
        <f t="shared" si="10"/>
        <v>#REF!</v>
      </c>
      <c r="I136" s="28"/>
      <c r="J136" s="2"/>
      <c r="K136" s="2"/>
    </row>
    <row r="137" spans="1:11" x14ac:dyDescent="0.25">
      <c r="A137" s="29"/>
      <c r="B137" t="s">
        <v>66</v>
      </c>
      <c r="C137" s="13">
        <f t="shared" si="11"/>
        <v>1639</v>
      </c>
      <c r="D137" s="13">
        <v>45442</v>
      </c>
      <c r="E137" s="2" t="e">
        <f>IF(IF((D137)&lt;#REF!,#REF!,(D137)*#REF!)&lt;#REF!,#REF!,IF((D137)&lt;#REF!,#REF!,(D137)*#REF!))</f>
        <v>#REF!</v>
      </c>
      <c r="F137" s="2" t="e">
        <f t="shared" si="8"/>
        <v>#REF!</v>
      </c>
      <c r="G137" s="2" t="e">
        <f t="shared" si="9"/>
        <v>#REF!</v>
      </c>
      <c r="H137" s="2" t="e">
        <f t="shared" si="10"/>
        <v>#REF!</v>
      </c>
      <c r="I137" s="28"/>
      <c r="J137" s="2"/>
      <c r="K137" s="2"/>
    </row>
    <row r="138" spans="1:11" x14ac:dyDescent="0.25">
      <c r="A138" s="29"/>
      <c r="B138" t="s">
        <v>67</v>
      </c>
      <c r="C138" s="13">
        <f t="shared" si="11"/>
        <v>1639</v>
      </c>
      <c r="D138" s="13">
        <v>47081</v>
      </c>
      <c r="E138" s="2" t="e">
        <f>IF(IF((D138)&lt;#REF!,#REF!,(D138)*#REF!)&lt;#REF!,#REF!,IF((D138)&lt;#REF!,#REF!,(D138)*#REF!))</f>
        <v>#REF!</v>
      </c>
      <c r="F138" s="2" t="e">
        <f t="shared" si="8"/>
        <v>#REF!</v>
      </c>
      <c r="G138" s="2" t="e">
        <f t="shared" si="9"/>
        <v>#REF!</v>
      </c>
      <c r="H138" s="2" t="e">
        <f t="shared" si="10"/>
        <v>#REF!</v>
      </c>
      <c r="I138" s="28"/>
      <c r="J138" s="2"/>
      <c r="K138" s="2"/>
    </row>
    <row r="139" spans="1:11" x14ac:dyDescent="0.25">
      <c r="A139" s="29"/>
      <c r="B139" t="s">
        <v>68</v>
      </c>
      <c r="C139" s="13">
        <f t="shared" si="11"/>
        <v>1639</v>
      </c>
      <c r="D139" s="13">
        <v>48720</v>
      </c>
      <c r="E139" s="2" t="e">
        <f>IF(IF((D139)&lt;#REF!,#REF!,(D139)*#REF!)&lt;#REF!,#REF!,IF((D139)&lt;#REF!,#REF!,(D139)*#REF!))</f>
        <v>#REF!</v>
      </c>
      <c r="F139" s="2" t="e">
        <f t="shared" si="8"/>
        <v>#REF!</v>
      </c>
      <c r="G139" s="2" t="e">
        <f t="shared" si="9"/>
        <v>#REF!</v>
      </c>
      <c r="H139" s="2" t="e">
        <f t="shared" si="10"/>
        <v>#REF!</v>
      </c>
      <c r="I139" s="28"/>
      <c r="J139" s="2"/>
      <c r="K139" s="2"/>
    </row>
    <row r="140" spans="1:11" x14ac:dyDescent="0.25">
      <c r="A140" s="29"/>
      <c r="B140" t="s">
        <v>69</v>
      </c>
      <c r="C140" s="13">
        <f t="shared" si="11"/>
        <v>1639</v>
      </c>
      <c r="D140" s="13">
        <v>50359</v>
      </c>
      <c r="E140" s="2" t="e">
        <f>IF(IF((D140)&lt;#REF!,#REF!,(D140)*#REF!)&lt;#REF!,#REF!,IF((D140)&lt;#REF!,#REF!,(D140)*#REF!))</f>
        <v>#REF!</v>
      </c>
      <c r="F140" s="2" t="e">
        <f t="shared" si="8"/>
        <v>#REF!</v>
      </c>
      <c r="G140" s="2" t="e">
        <f t="shared" si="9"/>
        <v>#REF!</v>
      </c>
      <c r="H140" s="2" t="e">
        <f t="shared" si="10"/>
        <v>#REF!</v>
      </c>
      <c r="I140" s="28"/>
      <c r="J140" s="2"/>
      <c r="K140" s="2"/>
    </row>
    <row r="141" spans="1:11" x14ac:dyDescent="0.25">
      <c r="A141" s="29"/>
      <c r="B141" t="s">
        <v>70</v>
      </c>
      <c r="C141" s="13">
        <f t="shared" si="11"/>
        <v>1639</v>
      </c>
      <c r="D141" s="13">
        <v>51998</v>
      </c>
      <c r="E141" s="2" t="e">
        <f>IF(IF((D141)&lt;#REF!,#REF!,(D141)*#REF!)&lt;#REF!,#REF!,IF((D141)&lt;#REF!,#REF!,(D141)*#REF!))</f>
        <v>#REF!</v>
      </c>
      <c r="F141" s="2" t="e">
        <f t="shared" si="8"/>
        <v>#REF!</v>
      </c>
      <c r="G141" s="2" t="e">
        <f t="shared" si="9"/>
        <v>#REF!</v>
      </c>
      <c r="H141" s="2" t="e">
        <f t="shared" si="10"/>
        <v>#REF!</v>
      </c>
      <c r="I141" s="28"/>
      <c r="J141" s="2"/>
      <c r="K141" s="2"/>
    </row>
    <row r="142" spans="1:11" ht="15.75" thickBot="1" x14ac:dyDescent="0.3">
      <c r="A142" s="30"/>
      <c r="B142" s="3" t="s">
        <v>71</v>
      </c>
      <c r="C142" s="31">
        <f t="shared" si="11"/>
        <v>1639</v>
      </c>
      <c r="D142" s="31">
        <v>53637</v>
      </c>
      <c r="E142" s="2" t="e">
        <f>IF(IF((D142)&lt;#REF!,#REF!,(D142)*#REF!)&lt;#REF!,#REF!,IF((D142)&lt;#REF!,#REF!,(D142)*#REF!))</f>
        <v>#REF!</v>
      </c>
      <c r="F142" s="4" t="e">
        <f t="shared" si="8"/>
        <v>#REF!</v>
      </c>
      <c r="G142" s="4" t="e">
        <f t="shared" si="9"/>
        <v>#REF!</v>
      </c>
      <c r="H142" s="4" t="e">
        <f t="shared" si="10"/>
        <v>#REF!</v>
      </c>
      <c r="I142" s="28"/>
      <c r="J142" s="4"/>
      <c r="K142" s="4"/>
    </row>
    <row r="143" spans="1:11" ht="15.75" thickBot="1" x14ac:dyDescent="0.3">
      <c r="A143" s="27" t="s">
        <v>99</v>
      </c>
      <c r="B143" t="s">
        <v>72</v>
      </c>
      <c r="D143" s="13">
        <v>55276</v>
      </c>
      <c r="E143" s="2" t="e">
        <f>IF(IF((D143)&lt;#REF!,#REF!,(D143)*#REF!)&lt;#REF!,#REF!,IF((D143)&lt;#REF!,#REF!,(D143)*#REF!))</f>
        <v>#REF!</v>
      </c>
      <c r="F143" s="2" t="e">
        <f t="shared" si="8"/>
        <v>#REF!</v>
      </c>
      <c r="G143" s="2" t="e">
        <f t="shared" si="9"/>
        <v>#REF!</v>
      </c>
      <c r="H143" s="2" t="e">
        <f t="shared" si="10"/>
        <v>#REF!</v>
      </c>
      <c r="I143" s="28"/>
      <c r="J143" s="2" t="e">
        <f>((F134+F144)/2)/1956</f>
        <v>#REF!</v>
      </c>
      <c r="K143" s="2" t="e">
        <f>((F134+F144)/2)/2085</f>
        <v>#REF!</v>
      </c>
    </row>
    <row r="144" spans="1:11" ht="15.75" thickBot="1" x14ac:dyDescent="0.3">
      <c r="A144" s="30"/>
      <c r="B144" s="3" t="s">
        <v>73</v>
      </c>
      <c r="C144" s="31">
        <f t="shared" si="11"/>
        <v>1639</v>
      </c>
      <c r="D144" s="31">
        <v>56915</v>
      </c>
      <c r="E144" s="2" t="e">
        <f>IF(IF((D144)&lt;#REF!,#REF!,(D144)*#REF!)&lt;#REF!,#REF!,IF((D144)&lt;#REF!,#REF!,(D144)*#REF!))</f>
        <v>#REF!</v>
      </c>
      <c r="F144" s="4" t="e">
        <f t="shared" si="8"/>
        <v>#REF!</v>
      </c>
      <c r="G144" s="4" t="e">
        <f t="shared" si="9"/>
        <v>#REF!</v>
      </c>
      <c r="H144" s="4" t="e">
        <f t="shared" si="10"/>
        <v>#REF!</v>
      </c>
      <c r="I144" s="28"/>
      <c r="J144" s="4"/>
      <c r="K144" s="4"/>
    </row>
    <row r="145" spans="1:11" ht="15.75" thickBot="1" x14ac:dyDescent="0.3">
      <c r="A145" s="32" t="s">
        <v>100</v>
      </c>
      <c r="B145" s="36" t="s">
        <v>74</v>
      </c>
      <c r="C145" s="37">
        <f t="shared" si="11"/>
        <v>1639</v>
      </c>
      <c r="D145" s="37">
        <v>58554</v>
      </c>
      <c r="E145" s="2" t="e">
        <f>IF(IF((D145)&lt;#REF!,#REF!,(D145)*#REF!)&lt;#REF!,#REF!,IF((D145)&lt;#REF!,#REF!,(D145)*#REF!))</f>
        <v>#REF!</v>
      </c>
      <c r="F145" s="38" t="e">
        <f t="shared" si="8"/>
        <v>#REF!</v>
      </c>
      <c r="G145" s="38" t="e">
        <f t="shared" si="9"/>
        <v>#REF!</v>
      </c>
      <c r="H145" s="38" t="e">
        <f t="shared" si="10"/>
        <v>#REF!</v>
      </c>
      <c r="I145" s="28"/>
      <c r="J145" s="38" t="e">
        <f>((F134+F145)/2)/1956</f>
        <v>#REF!</v>
      </c>
      <c r="K145" s="38" t="e">
        <f>((F134+F145)/2)/2085</f>
        <v>#REF!</v>
      </c>
    </row>
    <row r="146" spans="1:11" ht="18" thickBot="1" x14ac:dyDescent="0.3">
      <c r="A146" s="32" t="s">
        <v>130</v>
      </c>
      <c r="B146" s="36" t="s">
        <v>101</v>
      </c>
      <c r="C146" s="37">
        <f t="shared" si="11"/>
        <v>1110</v>
      </c>
      <c r="D146" s="37">
        <v>59664</v>
      </c>
      <c r="E146" s="2" t="e">
        <f>IF(IF((D146)&lt;#REF!,#REF!,(D146)*#REF!)&lt;#REF!,#REF!,IF((D146)&lt;#REF!,#REF!,(D146)*#REF!))</f>
        <v>#REF!</v>
      </c>
      <c r="F146" s="38" t="e">
        <f t="shared" si="8"/>
        <v>#REF!</v>
      </c>
      <c r="G146" s="38" t="e">
        <f t="shared" si="9"/>
        <v>#REF!</v>
      </c>
      <c r="H146" s="38" t="e">
        <f t="shared" si="10"/>
        <v>#REF!</v>
      </c>
      <c r="I146" s="28"/>
      <c r="J146" s="38" t="e">
        <f>((F134+F146)/2)/1956</f>
        <v>#REF!</v>
      </c>
      <c r="K146" s="38" t="e">
        <f>((F134+F146)/2)/2085</f>
        <v>#REF!</v>
      </c>
    </row>
    <row r="147" spans="1:11" ht="15.75" thickBot="1" x14ac:dyDescent="0.3">
      <c r="A147" s="27" t="s">
        <v>102</v>
      </c>
      <c r="B147" t="s">
        <v>63</v>
      </c>
      <c r="D147" s="13">
        <v>44978</v>
      </c>
      <c r="E147" s="2" t="e">
        <f>IF(IF((D147)&lt;#REF!,#REF!,(D147)*#REF!)&lt;#REF!,#REF!,IF((D147)&lt;#REF!,#REF!,(D147)*#REF!))</f>
        <v>#REF!</v>
      </c>
      <c r="F147" s="2" t="e">
        <f t="shared" si="8"/>
        <v>#REF!</v>
      </c>
      <c r="G147" s="2" t="e">
        <f t="shared" si="9"/>
        <v>#REF!</v>
      </c>
      <c r="H147" s="2" t="e">
        <f t="shared" si="10"/>
        <v>#REF!</v>
      </c>
      <c r="I147" s="28"/>
      <c r="J147" s="2" t="e">
        <f>((F147+F154)/2)/1956</f>
        <v>#REF!</v>
      </c>
      <c r="K147" s="2" t="e">
        <f>((F147+F154)/2)/2085</f>
        <v>#REF!</v>
      </c>
    </row>
    <row r="148" spans="1:11" x14ac:dyDescent="0.25">
      <c r="A148" s="29"/>
      <c r="B148" t="s">
        <v>64</v>
      </c>
      <c r="C148" s="13">
        <f t="shared" si="11"/>
        <v>2102</v>
      </c>
      <c r="D148" s="13">
        <v>47080</v>
      </c>
      <c r="E148" s="2" t="e">
        <f>IF(IF((D148)&lt;#REF!,#REF!,(D148)*#REF!)&lt;#REF!,#REF!,IF((D148)&lt;#REF!,#REF!,(D148)*#REF!))</f>
        <v>#REF!</v>
      </c>
      <c r="F148" s="2" t="e">
        <f t="shared" si="8"/>
        <v>#REF!</v>
      </c>
      <c r="G148" s="2" t="e">
        <f t="shared" si="9"/>
        <v>#REF!</v>
      </c>
      <c r="H148" s="2" t="e">
        <f t="shared" si="10"/>
        <v>#REF!</v>
      </c>
      <c r="I148" s="28"/>
      <c r="J148" s="2"/>
      <c r="K148" s="2"/>
    </row>
    <row r="149" spans="1:11" x14ac:dyDescent="0.25">
      <c r="A149" s="29"/>
      <c r="B149" t="s">
        <v>65</v>
      </c>
      <c r="C149" s="13">
        <f t="shared" si="11"/>
        <v>2102</v>
      </c>
      <c r="D149" s="13">
        <v>49182</v>
      </c>
      <c r="E149" s="2" t="e">
        <f>IF(IF((D149)&lt;#REF!,#REF!,(D149)*#REF!)&lt;#REF!,#REF!,IF((D149)&lt;#REF!,#REF!,(D149)*#REF!))</f>
        <v>#REF!</v>
      </c>
      <c r="F149" s="2" t="e">
        <f t="shared" si="8"/>
        <v>#REF!</v>
      </c>
      <c r="G149" s="2" t="e">
        <f t="shared" si="9"/>
        <v>#REF!</v>
      </c>
      <c r="H149" s="2" t="e">
        <f t="shared" si="10"/>
        <v>#REF!</v>
      </c>
      <c r="I149" s="28"/>
      <c r="J149" s="2"/>
      <c r="K149" s="2"/>
    </row>
    <row r="150" spans="1:11" x14ac:dyDescent="0.25">
      <c r="A150" s="29"/>
      <c r="B150" t="s">
        <v>66</v>
      </c>
      <c r="C150" s="13">
        <f t="shared" si="11"/>
        <v>2102</v>
      </c>
      <c r="D150" s="13">
        <v>51284</v>
      </c>
      <c r="E150" s="2" t="e">
        <f>IF(IF((D150)&lt;#REF!,#REF!,(D150)*#REF!)&lt;#REF!,#REF!,IF((D150)&lt;#REF!,#REF!,(D150)*#REF!))</f>
        <v>#REF!</v>
      </c>
      <c r="F150" s="2" t="e">
        <f t="shared" si="8"/>
        <v>#REF!</v>
      </c>
      <c r="G150" s="2" t="e">
        <f t="shared" si="9"/>
        <v>#REF!</v>
      </c>
      <c r="H150" s="2" t="e">
        <f t="shared" si="10"/>
        <v>#REF!</v>
      </c>
      <c r="I150" s="28"/>
      <c r="J150" s="2"/>
      <c r="K150" s="2"/>
    </row>
    <row r="151" spans="1:11" x14ac:dyDescent="0.25">
      <c r="A151" s="29"/>
      <c r="B151" t="s">
        <v>67</v>
      </c>
      <c r="C151" s="13">
        <f t="shared" si="11"/>
        <v>2102</v>
      </c>
      <c r="D151" s="13">
        <v>53386</v>
      </c>
      <c r="E151" s="2" t="e">
        <f>IF(IF((D151)&lt;#REF!,#REF!,(D151)*#REF!)&lt;#REF!,#REF!,IF((D151)&lt;#REF!,#REF!,(D151)*#REF!))</f>
        <v>#REF!</v>
      </c>
      <c r="F151" s="2" t="e">
        <f t="shared" si="8"/>
        <v>#REF!</v>
      </c>
      <c r="G151" s="2" t="e">
        <f t="shared" si="9"/>
        <v>#REF!</v>
      </c>
      <c r="H151" s="2" t="e">
        <f t="shared" si="10"/>
        <v>#REF!</v>
      </c>
      <c r="I151" s="28"/>
      <c r="J151" s="2"/>
      <c r="K151" s="2"/>
    </row>
    <row r="152" spans="1:11" x14ac:dyDescent="0.25">
      <c r="A152" s="29"/>
      <c r="B152" t="s">
        <v>68</v>
      </c>
      <c r="C152" s="13">
        <f t="shared" si="11"/>
        <v>2102</v>
      </c>
      <c r="D152" s="13">
        <v>55488</v>
      </c>
      <c r="E152" s="2" t="e">
        <f>IF(IF((D152)&lt;#REF!,#REF!,(D152)*#REF!)&lt;#REF!,#REF!,IF((D152)&lt;#REF!,#REF!,(D152)*#REF!))</f>
        <v>#REF!</v>
      </c>
      <c r="F152" s="2" t="e">
        <f t="shared" si="8"/>
        <v>#REF!</v>
      </c>
      <c r="G152" s="2" t="e">
        <f t="shared" si="9"/>
        <v>#REF!</v>
      </c>
      <c r="H152" s="2" t="e">
        <f t="shared" si="10"/>
        <v>#REF!</v>
      </c>
      <c r="I152" s="28"/>
      <c r="J152" s="2"/>
      <c r="K152" s="2"/>
    </row>
    <row r="153" spans="1:11" x14ac:dyDescent="0.25">
      <c r="A153" s="29"/>
      <c r="B153" t="s">
        <v>69</v>
      </c>
      <c r="C153" s="13">
        <f t="shared" si="11"/>
        <v>2102</v>
      </c>
      <c r="D153" s="13">
        <v>57590</v>
      </c>
      <c r="E153" s="2" t="e">
        <f>IF(IF((D153)&lt;#REF!,#REF!,(D153)*#REF!)&lt;#REF!,#REF!,IF((D153)&lt;#REF!,#REF!,(D153)*#REF!))</f>
        <v>#REF!</v>
      </c>
      <c r="F153" s="2" t="e">
        <f t="shared" si="8"/>
        <v>#REF!</v>
      </c>
      <c r="G153" s="2" t="e">
        <f t="shared" si="9"/>
        <v>#REF!</v>
      </c>
      <c r="H153" s="2" t="e">
        <f t="shared" si="10"/>
        <v>#REF!</v>
      </c>
      <c r="I153" s="28"/>
      <c r="J153" s="2"/>
      <c r="K153" s="2"/>
    </row>
    <row r="154" spans="1:11" ht="15.75" thickBot="1" x14ac:dyDescent="0.3">
      <c r="A154" s="30"/>
      <c r="B154" s="3" t="s">
        <v>70</v>
      </c>
      <c r="C154" s="31">
        <f t="shared" si="11"/>
        <v>2102</v>
      </c>
      <c r="D154" s="31">
        <v>59692</v>
      </c>
      <c r="E154" s="2" t="e">
        <f>IF(IF((D154)&lt;#REF!,#REF!,(D154)*#REF!)&lt;#REF!,#REF!,IF((D154)&lt;#REF!,#REF!,(D154)*#REF!))</f>
        <v>#REF!</v>
      </c>
      <c r="F154" s="4" t="e">
        <f t="shared" si="8"/>
        <v>#REF!</v>
      </c>
      <c r="G154" s="4" t="e">
        <f t="shared" si="9"/>
        <v>#REF!</v>
      </c>
      <c r="H154" s="4" t="e">
        <f t="shared" si="10"/>
        <v>#REF!</v>
      </c>
      <c r="I154" s="28"/>
      <c r="J154" s="4"/>
      <c r="K154" s="4"/>
    </row>
    <row r="155" spans="1:11" ht="15.75" thickBot="1" x14ac:dyDescent="0.3">
      <c r="A155" s="27" t="s">
        <v>103</v>
      </c>
      <c r="B155" t="s">
        <v>71</v>
      </c>
      <c r="C155" s="13">
        <f t="shared" si="11"/>
        <v>2102</v>
      </c>
      <c r="D155" s="13">
        <v>61794</v>
      </c>
      <c r="E155" s="2" t="e">
        <f>IF(IF((D155)&lt;#REF!,#REF!,(D155)*#REF!)&lt;#REF!,#REF!,IF((D155)&lt;#REF!,#REF!,(D155)*#REF!))</f>
        <v>#REF!</v>
      </c>
      <c r="F155" s="2" t="e">
        <f t="shared" si="8"/>
        <v>#REF!</v>
      </c>
      <c r="G155" s="2" t="e">
        <f t="shared" si="9"/>
        <v>#REF!</v>
      </c>
      <c r="H155" s="2" t="e">
        <f t="shared" si="10"/>
        <v>#REF!</v>
      </c>
      <c r="I155" s="28"/>
      <c r="J155" s="2" t="e">
        <f>((F147+F156)/2)/1956</f>
        <v>#REF!</v>
      </c>
      <c r="K155" s="2" t="e">
        <f>((F147+F156)/2)/2085</f>
        <v>#REF!</v>
      </c>
    </row>
    <row r="156" spans="1:11" ht="15.75" thickBot="1" x14ac:dyDescent="0.3">
      <c r="A156" s="30"/>
      <c r="B156" s="3" t="s">
        <v>72</v>
      </c>
      <c r="C156" s="31">
        <f t="shared" si="11"/>
        <v>2102</v>
      </c>
      <c r="D156" s="31">
        <v>63896</v>
      </c>
      <c r="E156" s="2" t="e">
        <f>IF(IF((D156)&lt;#REF!,#REF!,(D156)*#REF!)&lt;#REF!,#REF!,IF((D156)&lt;#REF!,#REF!,(D156)*#REF!))</f>
        <v>#REF!</v>
      </c>
      <c r="F156" s="4" t="e">
        <f t="shared" si="8"/>
        <v>#REF!</v>
      </c>
      <c r="G156" s="4" t="e">
        <f t="shared" si="9"/>
        <v>#REF!</v>
      </c>
      <c r="H156" s="4" t="e">
        <f t="shared" si="10"/>
        <v>#REF!</v>
      </c>
      <c r="I156" s="28"/>
      <c r="J156" s="4"/>
      <c r="K156" s="4"/>
    </row>
    <row r="157" spans="1:11" ht="18" thickBot="1" x14ac:dyDescent="0.3">
      <c r="A157" s="27" t="s">
        <v>131</v>
      </c>
      <c r="B157" s="3" t="s">
        <v>104</v>
      </c>
      <c r="C157" s="37">
        <f>D157-D155</f>
        <v>1275</v>
      </c>
      <c r="D157" s="37">
        <v>63069</v>
      </c>
      <c r="E157" s="2" t="e">
        <f>IF(IF((D157)&lt;#REF!,#REF!,(D157)*#REF!)&lt;#REF!,#REF!,IF((D157)&lt;#REF!,#REF!,(D157)*#REF!))</f>
        <v>#REF!</v>
      </c>
      <c r="F157" s="38" t="e">
        <f t="shared" si="8"/>
        <v>#REF!</v>
      </c>
      <c r="G157" s="38" t="e">
        <f t="shared" si="9"/>
        <v>#REF!</v>
      </c>
      <c r="H157" s="38" t="e">
        <f t="shared" si="10"/>
        <v>#REF!</v>
      </c>
      <c r="I157" s="28"/>
      <c r="J157" s="38" t="e">
        <f>((F147+F157)/2)/1956</f>
        <v>#REF!</v>
      </c>
      <c r="K157" s="38" t="e">
        <f>((F147+F157)/2)/2085</f>
        <v>#REF!</v>
      </c>
    </row>
    <row r="158" spans="1:11" ht="18" thickBot="1" x14ac:dyDescent="0.3">
      <c r="A158" s="32" t="s">
        <v>105</v>
      </c>
      <c r="B158" s="36" t="s">
        <v>106</v>
      </c>
      <c r="C158" s="37">
        <f>D158-D156</f>
        <v>1870</v>
      </c>
      <c r="D158" s="37">
        <v>65766</v>
      </c>
      <c r="E158" s="2" t="e">
        <f>IF(IF((D158)&lt;#REF!,#REF!,(D158)*#REF!)&lt;#REF!,#REF!,IF((D158)&lt;#REF!,#REF!,(D158)*#REF!))</f>
        <v>#REF!</v>
      </c>
      <c r="F158" s="38" t="e">
        <f t="shared" si="8"/>
        <v>#REF!</v>
      </c>
      <c r="G158" s="38" t="e">
        <f t="shared" si="9"/>
        <v>#REF!</v>
      </c>
      <c r="H158" s="38" t="e">
        <f t="shared" si="10"/>
        <v>#REF!</v>
      </c>
      <c r="I158" s="28"/>
      <c r="J158" s="38" t="e">
        <f>((F147+F158)/2)/1956</f>
        <v>#REF!</v>
      </c>
      <c r="K158" s="38" t="e">
        <f>((F147+F158)/2)/2085</f>
        <v>#REF!</v>
      </c>
    </row>
    <row r="159" spans="1:11" ht="15.75" thickBot="1" x14ac:dyDescent="0.3">
      <c r="A159" s="32" t="s">
        <v>107</v>
      </c>
      <c r="B159" s="33" t="s">
        <v>63</v>
      </c>
      <c r="D159" s="13">
        <v>53258</v>
      </c>
      <c r="E159" s="2" t="e">
        <f>IF(IF((D159)&lt;#REF!,#REF!,(D159)*#REF!)&lt;#REF!,#REF!,IF((D159)&lt;#REF!,#REF!,(D159)*#REF!))</f>
        <v>#REF!</v>
      </c>
      <c r="F159" s="2" t="e">
        <f t="shared" si="8"/>
        <v>#REF!</v>
      </c>
      <c r="G159" s="2" t="e">
        <f t="shared" si="9"/>
        <v>#REF!</v>
      </c>
      <c r="H159" s="2" t="e">
        <f t="shared" si="10"/>
        <v>#REF!</v>
      </c>
      <c r="I159" s="28"/>
      <c r="J159" s="2" t="e">
        <f>((F159+F165)/2)/1956</f>
        <v>#REF!</v>
      </c>
      <c r="K159" s="2" t="e">
        <f>((F159+F165)/2)/2085</f>
        <v>#REF!</v>
      </c>
    </row>
    <row r="160" spans="1:11" x14ac:dyDescent="0.25">
      <c r="A160" s="29"/>
      <c r="B160" t="s">
        <v>64</v>
      </c>
      <c r="C160" s="13">
        <f>D160-D159</f>
        <v>2102</v>
      </c>
      <c r="D160" s="13">
        <v>55360</v>
      </c>
      <c r="E160" s="2" t="e">
        <f>IF(IF((D160)&lt;#REF!,#REF!,(D160)*#REF!)&lt;#REF!,#REF!,IF((D160)&lt;#REF!,#REF!,(D160)*#REF!))</f>
        <v>#REF!</v>
      </c>
      <c r="F160" s="2" t="e">
        <f t="shared" si="8"/>
        <v>#REF!</v>
      </c>
      <c r="G160" s="2" t="e">
        <f t="shared" si="9"/>
        <v>#REF!</v>
      </c>
      <c r="H160" s="2" t="e">
        <f t="shared" si="10"/>
        <v>#REF!</v>
      </c>
      <c r="I160" s="28"/>
      <c r="J160" s="2"/>
      <c r="K160" s="2"/>
    </row>
    <row r="161" spans="1:11" x14ac:dyDescent="0.25">
      <c r="A161" s="29"/>
      <c r="B161" t="s">
        <v>65</v>
      </c>
      <c r="C161" s="13">
        <f t="shared" ref="C161:C167" si="12">D161-D160</f>
        <v>2102</v>
      </c>
      <c r="D161" s="13">
        <v>57462</v>
      </c>
      <c r="E161" s="2" t="e">
        <f>IF(IF((D161)&lt;#REF!,#REF!,(D161)*#REF!)&lt;#REF!,#REF!,IF((D161)&lt;#REF!,#REF!,(D161)*#REF!))</f>
        <v>#REF!</v>
      </c>
      <c r="F161" s="2" t="e">
        <f t="shared" si="8"/>
        <v>#REF!</v>
      </c>
      <c r="G161" s="2" t="e">
        <f t="shared" si="9"/>
        <v>#REF!</v>
      </c>
      <c r="H161" s="2" t="e">
        <f t="shared" si="10"/>
        <v>#REF!</v>
      </c>
      <c r="I161" s="28"/>
      <c r="J161" s="2"/>
      <c r="K161" s="2"/>
    </row>
    <row r="162" spans="1:11" x14ac:dyDescent="0.25">
      <c r="A162" s="29"/>
      <c r="B162" t="s">
        <v>66</v>
      </c>
      <c r="C162" s="13">
        <f t="shared" si="12"/>
        <v>2102</v>
      </c>
      <c r="D162" s="13">
        <v>59564</v>
      </c>
      <c r="E162" s="2" t="e">
        <f>IF(IF((D162)&lt;#REF!,#REF!,(D162)*#REF!)&lt;#REF!,#REF!,IF((D162)&lt;#REF!,#REF!,(D162)*#REF!))</f>
        <v>#REF!</v>
      </c>
      <c r="F162" s="2" t="e">
        <f t="shared" si="8"/>
        <v>#REF!</v>
      </c>
      <c r="G162" s="2" t="e">
        <f t="shared" si="9"/>
        <v>#REF!</v>
      </c>
      <c r="H162" s="2" t="e">
        <f t="shared" si="10"/>
        <v>#REF!</v>
      </c>
      <c r="I162" s="28"/>
      <c r="J162" s="2"/>
      <c r="K162" s="2"/>
    </row>
    <row r="163" spans="1:11" x14ac:dyDescent="0.25">
      <c r="A163" s="29"/>
      <c r="B163" t="s">
        <v>67</v>
      </c>
      <c r="C163" s="13">
        <f t="shared" si="12"/>
        <v>2102</v>
      </c>
      <c r="D163" s="13">
        <v>61666</v>
      </c>
      <c r="E163" s="2" t="e">
        <f>IF(IF((D163)&lt;#REF!,#REF!,(D163)*#REF!)&lt;#REF!,#REF!,IF((D163)&lt;#REF!,#REF!,(D163)*#REF!))</f>
        <v>#REF!</v>
      </c>
      <c r="F163" s="2" t="e">
        <f t="shared" si="8"/>
        <v>#REF!</v>
      </c>
      <c r="G163" s="2" t="e">
        <f t="shared" si="9"/>
        <v>#REF!</v>
      </c>
      <c r="H163" s="2" t="e">
        <f t="shared" si="10"/>
        <v>#REF!</v>
      </c>
      <c r="I163" s="28"/>
      <c r="J163" s="2"/>
      <c r="K163" s="2"/>
    </row>
    <row r="164" spans="1:11" x14ac:dyDescent="0.25">
      <c r="A164" s="29"/>
      <c r="B164" t="s">
        <v>68</v>
      </c>
      <c r="C164" s="13">
        <f t="shared" si="12"/>
        <v>2102</v>
      </c>
      <c r="D164" s="13">
        <v>63768</v>
      </c>
      <c r="E164" s="2" t="e">
        <f>IF(IF((D164)&lt;#REF!,#REF!,(D164)*#REF!)&lt;#REF!,#REF!,IF((D164)&lt;#REF!,#REF!,(D164)*#REF!))</f>
        <v>#REF!</v>
      </c>
      <c r="F164" s="2" t="e">
        <f t="shared" si="8"/>
        <v>#REF!</v>
      </c>
      <c r="G164" s="2" t="e">
        <f t="shared" si="9"/>
        <v>#REF!</v>
      </c>
      <c r="H164" s="2" t="e">
        <f t="shared" si="10"/>
        <v>#REF!</v>
      </c>
      <c r="I164" s="28"/>
      <c r="J164" s="2"/>
      <c r="K164" s="2"/>
    </row>
    <row r="165" spans="1:11" ht="15.75" thickBot="1" x14ac:dyDescent="0.3">
      <c r="A165" s="30"/>
      <c r="B165" s="3" t="s">
        <v>69</v>
      </c>
      <c r="C165" s="31">
        <f t="shared" si="12"/>
        <v>2102</v>
      </c>
      <c r="D165" s="31">
        <v>65870</v>
      </c>
      <c r="E165" s="2" t="e">
        <f>IF(IF((D165)&lt;#REF!,#REF!,(D165)*#REF!)&lt;#REF!,#REF!,IF((D165)&lt;#REF!,#REF!,(D165)*#REF!))</f>
        <v>#REF!</v>
      </c>
      <c r="F165" s="4" t="e">
        <f t="shared" si="8"/>
        <v>#REF!</v>
      </c>
      <c r="G165" s="4" t="e">
        <f t="shared" si="9"/>
        <v>#REF!</v>
      </c>
      <c r="H165" s="4" t="e">
        <f t="shared" si="10"/>
        <v>#REF!</v>
      </c>
      <c r="I165" s="28"/>
      <c r="J165" s="4"/>
      <c r="K165" s="4"/>
    </row>
    <row r="166" spans="1:11" ht="15.75" thickBot="1" x14ac:dyDescent="0.3">
      <c r="A166" s="32" t="s">
        <v>108</v>
      </c>
      <c r="B166" s="36" t="s">
        <v>70</v>
      </c>
      <c r="C166" s="37">
        <f t="shared" si="12"/>
        <v>2102</v>
      </c>
      <c r="D166" s="37">
        <v>67972</v>
      </c>
      <c r="E166" s="2" t="e">
        <f>IF(IF((D166)&lt;#REF!,#REF!,(D166)*#REF!)&lt;#REF!,#REF!,IF((D166)&lt;#REF!,#REF!,(D166)*#REF!))</f>
        <v>#REF!</v>
      </c>
      <c r="F166" s="38" t="e">
        <f t="shared" si="8"/>
        <v>#REF!</v>
      </c>
      <c r="G166" s="38" t="e">
        <f t="shared" si="9"/>
        <v>#REF!</v>
      </c>
      <c r="H166" s="38" t="e">
        <f t="shared" si="10"/>
        <v>#REF!</v>
      </c>
      <c r="I166" s="28"/>
      <c r="J166" s="38" t="e">
        <f>((F159+F166)/2)/1956</f>
        <v>#REF!</v>
      </c>
      <c r="K166" s="38" t="e">
        <f>((F159+F166)/2)/2085</f>
        <v>#REF!</v>
      </c>
    </row>
    <row r="167" spans="1:11" ht="15.75" thickBot="1" x14ac:dyDescent="0.3">
      <c r="A167" s="32" t="s">
        <v>109</v>
      </c>
      <c r="B167" s="36" t="s">
        <v>71</v>
      </c>
      <c r="C167" s="37">
        <f t="shared" si="12"/>
        <v>2102</v>
      </c>
      <c r="D167" s="37">
        <v>70074</v>
      </c>
      <c r="E167" s="2" t="e">
        <f>IF(IF((D167)&lt;#REF!,#REF!,(D167)*#REF!)&lt;#REF!,#REF!,IF((D167)&lt;#REF!,#REF!,(D167)*#REF!))</f>
        <v>#REF!</v>
      </c>
      <c r="F167" s="38" t="e">
        <f t="shared" si="8"/>
        <v>#REF!</v>
      </c>
      <c r="G167" s="38" t="e">
        <f t="shared" si="9"/>
        <v>#REF!</v>
      </c>
      <c r="H167" s="38" t="e">
        <f t="shared" si="10"/>
        <v>#REF!</v>
      </c>
      <c r="I167" s="28"/>
      <c r="J167" s="38" t="e">
        <f>((F159+F167)/2)/1956</f>
        <v>#REF!</v>
      </c>
      <c r="K167" s="38" t="e">
        <f>((F159+F167)/2)/2085</f>
        <v>#REF!</v>
      </c>
    </row>
    <row r="168" spans="1:11" ht="18" thickBot="1" x14ac:dyDescent="0.3">
      <c r="A168" s="27" t="s">
        <v>132</v>
      </c>
      <c r="B168" s="39" t="s">
        <v>104</v>
      </c>
      <c r="C168" s="37">
        <f>D168-D167</f>
        <v>1751</v>
      </c>
      <c r="D168" s="37">
        <v>71825</v>
      </c>
      <c r="E168" s="2" t="e">
        <f>IF(IF((D168)&lt;#REF!,#REF!,(D168)*#REF!)&lt;#REF!,#REF!,IF((D168)&lt;#REF!,#REF!,(D168)*#REF!))</f>
        <v>#REF!</v>
      </c>
      <c r="F168" s="38" t="e">
        <f t="shared" si="8"/>
        <v>#REF!</v>
      </c>
      <c r="G168" s="38" t="e">
        <f t="shared" si="9"/>
        <v>#REF!</v>
      </c>
      <c r="H168" s="38" t="e">
        <f t="shared" si="10"/>
        <v>#REF!</v>
      </c>
      <c r="I168" s="28"/>
      <c r="J168" s="38" t="e">
        <f>((F159+F168)/2)/1956</f>
        <v>#REF!</v>
      </c>
      <c r="K168" s="38" t="e">
        <f>((F159+F168)/2)/2085</f>
        <v>#REF!</v>
      </c>
    </row>
    <row r="169" spans="1:11" ht="15.75" thickBot="1" x14ac:dyDescent="0.3">
      <c r="A169" s="27" t="s">
        <v>110</v>
      </c>
      <c r="B169" t="s">
        <v>63</v>
      </c>
      <c r="D169" s="13">
        <v>57077</v>
      </c>
      <c r="E169" s="2" t="e">
        <f>IF(IF((D169)&lt;#REF!,#REF!,(D169)*#REF!)&lt;#REF!,#REF!,IF((D169)&lt;#REF!,#REF!,(D169)*#REF!))</f>
        <v>#REF!</v>
      </c>
      <c r="F169" s="2" t="e">
        <f t="shared" si="8"/>
        <v>#REF!</v>
      </c>
      <c r="G169" s="2" t="e">
        <f t="shared" si="9"/>
        <v>#REF!</v>
      </c>
      <c r="H169" s="2" t="e">
        <f t="shared" si="10"/>
        <v>#REF!</v>
      </c>
      <c r="I169" s="28"/>
      <c r="J169" s="2" t="e">
        <f>((F169+F175)/2)/1956</f>
        <v>#REF!</v>
      </c>
      <c r="K169" s="2" t="e">
        <f>((F169+F175)/2)/2085</f>
        <v>#REF!</v>
      </c>
    </row>
    <row r="170" spans="1:11" x14ac:dyDescent="0.25">
      <c r="A170" s="29"/>
      <c r="B170" t="s">
        <v>64</v>
      </c>
      <c r="C170" s="13">
        <f>D170-D169</f>
        <v>2458</v>
      </c>
      <c r="D170" s="13">
        <v>59535</v>
      </c>
      <c r="E170" s="2" t="e">
        <f>IF(IF((D170)&lt;#REF!,#REF!,(D170)*#REF!)&lt;#REF!,#REF!,IF((D170)&lt;#REF!,#REF!,(D170)*#REF!))</f>
        <v>#REF!</v>
      </c>
      <c r="F170" s="2" t="e">
        <f t="shared" si="8"/>
        <v>#REF!</v>
      </c>
      <c r="G170" s="2" t="e">
        <f t="shared" si="9"/>
        <v>#REF!</v>
      </c>
      <c r="H170" s="2" t="e">
        <f t="shared" si="10"/>
        <v>#REF!</v>
      </c>
      <c r="I170" s="28"/>
      <c r="J170" s="2"/>
      <c r="K170" s="2"/>
    </row>
    <row r="171" spans="1:11" x14ac:dyDescent="0.25">
      <c r="A171" s="29"/>
      <c r="B171" t="s">
        <v>65</v>
      </c>
      <c r="C171" s="13">
        <f t="shared" ref="C171:C192" si="13">D171-D170</f>
        <v>2458</v>
      </c>
      <c r="D171" s="13">
        <v>61993</v>
      </c>
      <c r="E171" s="2" t="e">
        <f>IF(IF((D171)&lt;#REF!,#REF!,(D171)*#REF!)&lt;#REF!,#REF!,IF((D171)&lt;#REF!,#REF!,(D171)*#REF!))</f>
        <v>#REF!</v>
      </c>
      <c r="F171" s="2" t="e">
        <f t="shared" si="8"/>
        <v>#REF!</v>
      </c>
      <c r="G171" s="2" t="e">
        <f t="shared" si="9"/>
        <v>#REF!</v>
      </c>
      <c r="H171" s="2" t="e">
        <f t="shared" si="10"/>
        <v>#REF!</v>
      </c>
      <c r="I171" s="28"/>
      <c r="J171" s="2"/>
      <c r="K171" s="2"/>
    </row>
    <row r="172" spans="1:11" x14ac:dyDescent="0.25">
      <c r="A172" s="29"/>
      <c r="B172" t="s">
        <v>66</v>
      </c>
      <c r="C172" s="13">
        <f t="shared" si="13"/>
        <v>2458</v>
      </c>
      <c r="D172" s="13">
        <v>64451</v>
      </c>
      <c r="E172" s="2" t="e">
        <f>IF(IF((D172)&lt;#REF!,#REF!,(D172)*#REF!)&lt;#REF!,#REF!,IF((D172)&lt;#REF!,#REF!,(D172)*#REF!))</f>
        <v>#REF!</v>
      </c>
      <c r="F172" s="2" t="e">
        <f t="shared" si="8"/>
        <v>#REF!</v>
      </c>
      <c r="G172" s="2" t="e">
        <f t="shared" si="9"/>
        <v>#REF!</v>
      </c>
      <c r="H172" s="2" t="e">
        <f t="shared" si="10"/>
        <v>#REF!</v>
      </c>
      <c r="I172" s="28"/>
      <c r="J172" s="2"/>
      <c r="K172" s="2"/>
    </row>
    <row r="173" spans="1:11" x14ac:dyDescent="0.25">
      <c r="A173" s="29"/>
      <c r="B173" t="s">
        <v>67</v>
      </c>
      <c r="C173" s="13">
        <f t="shared" si="13"/>
        <v>2458</v>
      </c>
      <c r="D173" s="13">
        <v>66909</v>
      </c>
      <c r="E173" s="2" t="e">
        <f>IF(IF((D173)&lt;#REF!,#REF!,(D173)*#REF!)&lt;#REF!,#REF!,IF((D173)&lt;#REF!,#REF!,(D173)*#REF!))</f>
        <v>#REF!</v>
      </c>
      <c r="F173" s="2" t="e">
        <f t="shared" si="8"/>
        <v>#REF!</v>
      </c>
      <c r="G173" s="2" t="e">
        <f t="shared" si="9"/>
        <v>#REF!</v>
      </c>
      <c r="H173" s="2" t="e">
        <f t="shared" si="10"/>
        <v>#REF!</v>
      </c>
      <c r="I173" s="28"/>
      <c r="J173" s="2"/>
      <c r="K173" s="2"/>
    </row>
    <row r="174" spans="1:11" x14ac:dyDescent="0.25">
      <c r="A174" s="29"/>
      <c r="B174" t="s">
        <v>68</v>
      </c>
      <c r="C174" s="13">
        <f t="shared" si="13"/>
        <v>2458</v>
      </c>
      <c r="D174" s="13">
        <v>69367</v>
      </c>
      <c r="E174" s="2" t="e">
        <f>IF(IF((D174)&lt;#REF!,#REF!,(D174)*#REF!)&lt;#REF!,#REF!,IF((D174)&lt;#REF!,#REF!,(D174)*#REF!))</f>
        <v>#REF!</v>
      </c>
      <c r="F174" s="2" t="e">
        <f t="shared" si="8"/>
        <v>#REF!</v>
      </c>
      <c r="G174" s="2" t="e">
        <f t="shared" si="9"/>
        <v>#REF!</v>
      </c>
      <c r="H174" s="2" t="e">
        <f t="shared" si="10"/>
        <v>#REF!</v>
      </c>
      <c r="I174" s="28"/>
      <c r="J174" s="2"/>
      <c r="K174" s="2"/>
    </row>
    <row r="175" spans="1:11" ht="15.75" thickBot="1" x14ac:dyDescent="0.3">
      <c r="A175" s="30"/>
      <c r="B175" s="3" t="s">
        <v>69</v>
      </c>
      <c r="C175" s="31">
        <f t="shared" si="13"/>
        <v>2458</v>
      </c>
      <c r="D175" s="31">
        <v>71825</v>
      </c>
      <c r="E175" s="2" t="e">
        <f>IF(IF((D175)&lt;#REF!,#REF!,(D175)*#REF!)&lt;#REF!,#REF!,IF((D175)&lt;#REF!,#REF!,(D175)*#REF!))</f>
        <v>#REF!</v>
      </c>
      <c r="F175" s="4" t="e">
        <f t="shared" si="8"/>
        <v>#REF!</v>
      </c>
      <c r="G175" s="4" t="e">
        <f t="shared" si="9"/>
        <v>#REF!</v>
      </c>
      <c r="H175" s="4" t="e">
        <f t="shared" si="10"/>
        <v>#REF!</v>
      </c>
      <c r="I175" s="28"/>
      <c r="J175" s="4"/>
      <c r="K175" s="4"/>
    </row>
    <row r="176" spans="1:11" ht="15.75" thickBot="1" x14ac:dyDescent="0.3">
      <c r="A176" s="32" t="s">
        <v>111</v>
      </c>
      <c r="B176" s="36" t="s">
        <v>70</v>
      </c>
      <c r="C176" s="37">
        <f>D176-D175</f>
        <v>2458</v>
      </c>
      <c r="D176" s="37">
        <v>74283</v>
      </c>
      <c r="E176" s="2" t="e">
        <f>IF(IF((D176)&lt;#REF!,#REF!,(D176)*#REF!)&lt;#REF!,#REF!,IF((D176)&lt;#REF!,#REF!,(D176)*#REF!))</f>
        <v>#REF!</v>
      </c>
      <c r="F176" s="38" t="e">
        <f t="shared" si="8"/>
        <v>#REF!</v>
      </c>
      <c r="G176" s="38" t="e">
        <f t="shared" si="9"/>
        <v>#REF!</v>
      </c>
      <c r="H176" s="38" t="e">
        <f t="shared" si="10"/>
        <v>#REF!</v>
      </c>
      <c r="I176" s="28"/>
      <c r="J176" s="38" t="e">
        <f>((F169+F176)/2)/1956</f>
        <v>#REF!</v>
      </c>
      <c r="K176" s="38" t="e">
        <f>((F169+F176)/2)/2085</f>
        <v>#REF!</v>
      </c>
    </row>
    <row r="177" spans="1:11" ht="15.75" thickBot="1" x14ac:dyDescent="0.3">
      <c r="A177" s="27" t="s">
        <v>112</v>
      </c>
      <c r="B177" s="3" t="s">
        <v>71</v>
      </c>
      <c r="C177" s="37">
        <f t="shared" si="13"/>
        <v>2458</v>
      </c>
      <c r="D177" s="37">
        <v>76741</v>
      </c>
      <c r="E177" s="2" t="e">
        <f>IF(IF((D177)&lt;#REF!,#REF!,(D177)*#REF!)&lt;#REF!,#REF!,IF((D177)&lt;#REF!,#REF!,(D177)*#REF!))</f>
        <v>#REF!</v>
      </c>
      <c r="F177" s="4" t="e">
        <f t="shared" si="8"/>
        <v>#REF!</v>
      </c>
      <c r="G177" s="38" t="e">
        <f t="shared" si="9"/>
        <v>#REF!</v>
      </c>
      <c r="H177" s="38" t="e">
        <f t="shared" si="10"/>
        <v>#REF!</v>
      </c>
      <c r="I177" s="28"/>
      <c r="J177" s="38" t="e">
        <f>((F169+F177)/2)/1956</f>
        <v>#REF!</v>
      </c>
      <c r="K177" s="38" t="e">
        <f>((F169+F177)/2)/2085</f>
        <v>#REF!</v>
      </c>
    </row>
    <row r="178" spans="1:11" ht="15.75" thickBot="1" x14ac:dyDescent="0.3">
      <c r="A178" s="32" t="s">
        <v>113</v>
      </c>
      <c r="B178" s="33" t="s">
        <v>63</v>
      </c>
      <c r="D178" s="13">
        <v>64713</v>
      </c>
      <c r="E178" s="2" t="e">
        <f>IF(IF((D178)&lt;#REF!,#REF!,(D178)*#REF!)&lt;#REF!,#REF!,IF((D178)&lt;#REF!,#REF!,(D178)*#REF!))</f>
        <v>#REF!</v>
      </c>
      <c r="F178" s="2" t="e">
        <f t="shared" si="8"/>
        <v>#REF!</v>
      </c>
      <c r="G178" s="2" t="e">
        <f t="shared" si="9"/>
        <v>#REF!</v>
      </c>
      <c r="H178" s="2" t="e">
        <f t="shared" si="10"/>
        <v>#REF!</v>
      </c>
      <c r="I178" s="28"/>
      <c r="J178" s="2" t="e">
        <f>((F178+F183)/2)/1956</f>
        <v>#REF!</v>
      </c>
      <c r="K178" s="2" t="e">
        <f>((F178+F183)/2)/2085</f>
        <v>#REF!</v>
      </c>
    </row>
    <row r="179" spans="1:11" x14ac:dyDescent="0.25">
      <c r="A179" s="29"/>
      <c r="B179" t="s">
        <v>64</v>
      </c>
      <c r="C179" s="13">
        <f t="shared" si="13"/>
        <v>2620</v>
      </c>
      <c r="D179" s="13">
        <v>67333</v>
      </c>
      <c r="E179" s="2" t="e">
        <f>IF(IF((D179)&lt;#REF!,#REF!,(D179)*#REF!)&lt;#REF!,#REF!,IF((D179)&lt;#REF!,#REF!,(D179)*#REF!))</f>
        <v>#REF!</v>
      </c>
      <c r="F179" s="2" t="e">
        <f t="shared" si="8"/>
        <v>#REF!</v>
      </c>
      <c r="G179" s="2" t="e">
        <f t="shared" si="9"/>
        <v>#REF!</v>
      </c>
      <c r="H179" s="2" t="e">
        <f t="shared" si="10"/>
        <v>#REF!</v>
      </c>
      <c r="I179" s="28"/>
      <c r="J179" s="2"/>
      <c r="K179" s="2"/>
    </row>
    <row r="180" spans="1:11" x14ac:dyDescent="0.25">
      <c r="A180" s="29"/>
      <c r="B180" t="s">
        <v>65</v>
      </c>
      <c r="C180" s="13">
        <f t="shared" si="13"/>
        <v>2620</v>
      </c>
      <c r="D180" s="13">
        <v>69953</v>
      </c>
      <c r="E180" s="2" t="e">
        <f>IF(IF((D180)&lt;#REF!,#REF!,(D180)*#REF!)&lt;#REF!,#REF!,IF((D180)&lt;#REF!,#REF!,(D180)*#REF!))</f>
        <v>#REF!</v>
      </c>
      <c r="F180" s="2" t="e">
        <f t="shared" si="8"/>
        <v>#REF!</v>
      </c>
      <c r="G180" s="2" t="e">
        <f t="shared" si="9"/>
        <v>#REF!</v>
      </c>
      <c r="H180" s="2" t="e">
        <f t="shared" si="10"/>
        <v>#REF!</v>
      </c>
      <c r="I180" s="28"/>
      <c r="J180" s="2"/>
      <c r="K180" s="2"/>
    </row>
    <row r="181" spans="1:11" x14ac:dyDescent="0.25">
      <c r="A181" s="29"/>
      <c r="B181" t="s">
        <v>66</v>
      </c>
      <c r="C181" s="13">
        <f t="shared" si="13"/>
        <v>2620</v>
      </c>
      <c r="D181" s="13">
        <v>72573</v>
      </c>
      <c r="E181" s="2" t="e">
        <f>IF(IF((D181)&lt;#REF!,#REF!,(D181)*#REF!)&lt;#REF!,#REF!,IF((D181)&lt;#REF!,#REF!,(D181)*#REF!))</f>
        <v>#REF!</v>
      </c>
      <c r="F181" s="2" t="e">
        <f t="shared" si="8"/>
        <v>#REF!</v>
      </c>
      <c r="G181" s="2" t="e">
        <f t="shared" si="9"/>
        <v>#REF!</v>
      </c>
      <c r="H181" s="2" t="e">
        <f t="shared" si="10"/>
        <v>#REF!</v>
      </c>
      <c r="I181" s="28"/>
      <c r="J181" s="2"/>
      <c r="K181" s="2"/>
    </row>
    <row r="182" spans="1:11" x14ac:dyDescent="0.25">
      <c r="A182" s="29"/>
      <c r="B182" t="s">
        <v>67</v>
      </c>
      <c r="C182" s="13">
        <f t="shared" si="13"/>
        <v>2620</v>
      </c>
      <c r="D182" s="13">
        <v>75193</v>
      </c>
      <c r="E182" s="2" t="e">
        <f>IF(IF((D182)&lt;#REF!,#REF!,(D182)*#REF!)&lt;#REF!,#REF!,IF((D182)&lt;#REF!,#REF!,(D182)*#REF!))</f>
        <v>#REF!</v>
      </c>
      <c r="F182" s="2" t="e">
        <f t="shared" si="8"/>
        <v>#REF!</v>
      </c>
      <c r="G182" s="2" t="e">
        <f t="shared" si="9"/>
        <v>#REF!</v>
      </c>
      <c r="H182" s="2" t="e">
        <f t="shared" si="10"/>
        <v>#REF!</v>
      </c>
      <c r="I182" s="28"/>
      <c r="J182" s="2"/>
      <c r="K182" s="2"/>
    </row>
    <row r="183" spans="1:11" ht="15.75" thickBot="1" x14ac:dyDescent="0.3">
      <c r="A183" s="30"/>
      <c r="B183" s="3" t="s">
        <v>68</v>
      </c>
      <c r="C183" s="31">
        <f t="shared" si="13"/>
        <v>2620</v>
      </c>
      <c r="D183" s="31">
        <v>77813</v>
      </c>
      <c r="E183" s="2" t="e">
        <f>IF(IF((D183)&lt;#REF!,#REF!,(D183)*#REF!)&lt;#REF!,#REF!,IF((D183)&lt;#REF!,#REF!,(D183)*#REF!))</f>
        <v>#REF!</v>
      </c>
      <c r="F183" s="4" t="e">
        <f t="shared" si="8"/>
        <v>#REF!</v>
      </c>
      <c r="G183" s="4" t="e">
        <f t="shared" si="9"/>
        <v>#REF!</v>
      </c>
      <c r="H183" s="4" t="e">
        <f t="shared" si="10"/>
        <v>#REF!</v>
      </c>
      <c r="I183" s="28"/>
      <c r="J183" s="4"/>
      <c r="K183" s="4"/>
    </row>
    <row r="184" spans="1:11" ht="15.75" thickBot="1" x14ac:dyDescent="0.3">
      <c r="A184" s="32" t="s">
        <v>114</v>
      </c>
      <c r="B184" s="36" t="s">
        <v>69</v>
      </c>
      <c r="C184" s="37">
        <f t="shared" si="13"/>
        <v>2620</v>
      </c>
      <c r="D184" s="37">
        <v>80433</v>
      </c>
      <c r="E184" s="2" t="e">
        <f>IF(IF((D184)&lt;#REF!,#REF!,(D184)*#REF!)&lt;#REF!,#REF!,IF((D184)&lt;#REF!,#REF!,(D184)*#REF!))</f>
        <v>#REF!</v>
      </c>
      <c r="F184" s="38" t="e">
        <f t="shared" si="8"/>
        <v>#REF!</v>
      </c>
      <c r="G184" s="38" t="e">
        <f t="shared" si="9"/>
        <v>#REF!</v>
      </c>
      <c r="H184" s="38" t="e">
        <f t="shared" si="10"/>
        <v>#REF!</v>
      </c>
      <c r="I184" s="28"/>
      <c r="J184" s="38" t="e">
        <f>((F178+F184)/2)/1956</f>
        <v>#REF!</v>
      </c>
      <c r="K184" s="38" t="e">
        <f>((F178+F184)/2)/2085</f>
        <v>#REF!</v>
      </c>
    </row>
    <row r="185" spans="1:11" ht="15.75" thickBot="1" x14ac:dyDescent="0.3">
      <c r="A185" s="32" t="s">
        <v>115</v>
      </c>
      <c r="B185" s="36" t="s">
        <v>70</v>
      </c>
      <c r="C185" s="13">
        <f t="shared" si="13"/>
        <v>2620</v>
      </c>
      <c r="D185" s="37">
        <v>83053</v>
      </c>
      <c r="E185" s="2" t="e">
        <f>IF(IF((D185)&lt;#REF!,#REF!,(D185)*#REF!)&lt;#REF!,#REF!,IF((D185)&lt;#REF!,#REF!,(D185)*#REF!))</f>
        <v>#REF!</v>
      </c>
      <c r="F185" s="4" t="e">
        <f t="shared" si="8"/>
        <v>#REF!</v>
      </c>
      <c r="G185" s="4" t="e">
        <f t="shared" si="9"/>
        <v>#REF!</v>
      </c>
      <c r="H185" s="4" t="e">
        <f t="shared" si="10"/>
        <v>#REF!</v>
      </c>
      <c r="I185" s="28"/>
      <c r="J185" s="38" t="e">
        <f>((F178+F185)/2)/1956</f>
        <v>#REF!</v>
      </c>
      <c r="K185" s="38" t="e">
        <f>((F178+F185)/2)/2085</f>
        <v>#REF!</v>
      </c>
    </row>
    <row r="186" spans="1:11" ht="15.75" thickBot="1" x14ac:dyDescent="0.3">
      <c r="A186" s="32" t="s">
        <v>116</v>
      </c>
      <c r="B186" s="33" t="s">
        <v>63</v>
      </c>
      <c r="C186" s="34"/>
      <c r="D186" s="13">
        <v>71020</v>
      </c>
      <c r="E186" s="2" t="e">
        <f>IF(IF((D186)&lt;#REF!,#REF!,(D186)*#REF!)&lt;#REF!,#REF!,IF((D186)&lt;#REF!,#REF!,(D186)*#REF!))</f>
        <v>#REF!</v>
      </c>
      <c r="F186" s="2" t="e">
        <f t="shared" si="8"/>
        <v>#REF!</v>
      </c>
      <c r="G186" s="2" t="e">
        <f t="shared" si="9"/>
        <v>#REF!</v>
      </c>
      <c r="H186" s="2" t="e">
        <f t="shared" si="10"/>
        <v>#REF!</v>
      </c>
      <c r="I186" s="28"/>
      <c r="J186" s="2" t="e">
        <f>((F186+F191)/2)/1956</f>
        <v>#REF!</v>
      </c>
      <c r="K186" s="2" t="e">
        <f>((F186+F191)/2)/2085</f>
        <v>#REF!</v>
      </c>
    </row>
    <row r="187" spans="1:11" x14ac:dyDescent="0.25">
      <c r="A187" s="29"/>
      <c r="B187" t="s">
        <v>64</v>
      </c>
      <c r="C187" s="13">
        <f t="shared" si="13"/>
        <v>2620</v>
      </c>
      <c r="D187" s="13">
        <v>73640</v>
      </c>
      <c r="E187" s="2" t="e">
        <f>IF(IF((D187)&lt;#REF!,#REF!,(D187)*#REF!)&lt;#REF!,#REF!,IF((D187)&lt;#REF!,#REF!,(D187)*#REF!))</f>
        <v>#REF!</v>
      </c>
      <c r="F187" s="2" t="e">
        <f t="shared" si="8"/>
        <v>#REF!</v>
      </c>
      <c r="G187" s="2" t="e">
        <f t="shared" si="9"/>
        <v>#REF!</v>
      </c>
      <c r="H187" s="2" t="e">
        <f t="shared" si="10"/>
        <v>#REF!</v>
      </c>
      <c r="I187" s="28"/>
      <c r="J187" s="2"/>
      <c r="K187" s="2"/>
    </row>
    <row r="188" spans="1:11" x14ac:dyDescent="0.25">
      <c r="A188" s="29"/>
      <c r="B188" t="s">
        <v>65</v>
      </c>
      <c r="C188" s="13">
        <f t="shared" si="13"/>
        <v>2620</v>
      </c>
      <c r="D188" s="13">
        <v>76260</v>
      </c>
      <c r="E188" s="2" t="e">
        <f>IF(IF((D188)&lt;#REF!,#REF!,(D188)*#REF!)&lt;#REF!,#REF!,IF((D188)&lt;#REF!,#REF!,(D188)*#REF!))</f>
        <v>#REF!</v>
      </c>
      <c r="F188" s="2" t="e">
        <f t="shared" si="8"/>
        <v>#REF!</v>
      </c>
      <c r="G188" s="2" t="e">
        <f t="shared" si="9"/>
        <v>#REF!</v>
      </c>
      <c r="H188" s="2" t="e">
        <f t="shared" si="10"/>
        <v>#REF!</v>
      </c>
      <c r="I188" s="28"/>
      <c r="J188" s="2"/>
      <c r="K188" s="2"/>
    </row>
    <row r="189" spans="1:11" x14ac:dyDescent="0.25">
      <c r="A189" s="29"/>
      <c r="B189" t="s">
        <v>66</v>
      </c>
      <c r="C189" s="13">
        <f t="shared" si="13"/>
        <v>2620</v>
      </c>
      <c r="D189" s="13">
        <v>78880</v>
      </c>
      <c r="E189" s="2" t="e">
        <f>IF(IF((D189)&lt;#REF!,#REF!,(D189)*#REF!)&lt;#REF!,#REF!,IF((D189)&lt;#REF!,#REF!,(D189)*#REF!))</f>
        <v>#REF!</v>
      </c>
      <c r="F189" s="2" t="e">
        <f t="shared" si="8"/>
        <v>#REF!</v>
      </c>
      <c r="G189" s="2" t="e">
        <f t="shared" si="9"/>
        <v>#REF!</v>
      </c>
      <c r="H189" s="2" t="e">
        <f t="shared" si="10"/>
        <v>#REF!</v>
      </c>
      <c r="I189" s="28"/>
      <c r="J189" s="2"/>
      <c r="K189" s="2"/>
    </row>
    <row r="190" spans="1:11" x14ac:dyDescent="0.25">
      <c r="A190" s="29"/>
      <c r="B190" t="s">
        <v>67</v>
      </c>
      <c r="C190" s="13">
        <f t="shared" si="13"/>
        <v>2620</v>
      </c>
      <c r="D190" s="13">
        <v>81500</v>
      </c>
      <c r="E190" s="2" t="e">
        <f>IF(IF((D190)&lt;#REF!,#REF!,(D190)*#REF!)&lt;#REF!,#REF!,IF((D190)&lt;#REF!,#REF!,(D190)*#REF!))</f>
        <v>#REF!</v>
      </c>
      <c r="F190" s="2" t="e">
        <f t="shared" si="8"/>
        <v>#REF!</v>
      </c>
      <c r="G190" s="2" t="e">
        <f t="shared" si="9"/>
        <v>#REF!</v>
      </c>
      <c r="H190" s="2" t="e">
        <f t="shared" si="10"/>
        <v>#REF!</v>
      </c>
      <c r="I190" s="28"/>
      <c r="J190" s="2"/>
      <c r="K190" s="2"/>
    </row>
    <row r="191" spans="1:11" ht="15.75" thickBot="1" x14ac:dyDescent="0.3">
      <c r="A191" s="30"/>
      <c r="B191" s="3" t="s">
        <v>68</v>
      </c>
      <c r="C191" s="31">
        <f t="shared" si="13"/>
        <v>2620</v>
      </c>
      <c r="D191" s="31">
        <v>84120</v>
      </c>
      <c r="E191" s="2" t="e">
        <f>IF(IF((D191)&lt;#REF!,#REF!,(D191)*#REF!)&lt;#REF!,#REF!,IF((D191)&lt;#REF!,#REF!,(D191)*#REF!))</f>
        <v>#REF!</v>
      </c>
      <c r="F191" s="4" t="e">
        <f t="shared" si="8"/>
        <v>#REF!</v>
      </c>
      <c r="G191" s="4" t="e">
        <f t="shared" si="9"/>
        <v>#REF!</v>
      </c>
      <c r="H191" s="4" t="e">
        <f t="shared" si="10"/>
        <v>#REF!</v>
      </c>
      <c r="I191" s="28"/>
      <c r="J191" s="4"/>
      <c r="K191" s="4"/>
    </row>
    <row r="192" spans="1:11" ht="15.75" thickBot="1" x14ac:dyDescent="0.3">
      <c r="A192" s="32" t="s">
        <v>117</v>
      </c>
      <c r="B192" s="36" t="s">
        <v>69</v>
      </c>
      <c r="C192" s="31">
        <f t="shared" si="13"/>
        <v>2620</v>
      </c>
      <c r="D192" s="37">
        <v>86740</v>
      </c>
      <c r="E192" s="2" t="e">
        <f>IF(IF((D192)&lt;#REF!,#REF!,(D192)*#REF!)&lt;#REF!,#REF!,IF((D192)&lt;#REF!,#REF!,(D192)*#REF!))</f>
        <v>#REF!</v>
      </c>
      <c r="F192" s="38" t="e">
        <f t="shared" si="8"/>
        <v>#REF!</v>
      </c>
      <c r="G192" s="38" t="e">
        <f t="shared" si="9"/>
        <v>#REF!</v>
      </c>
      <c r="H192" s="38" t="e">
        <f t="shared" si="10"/>
        <v>#REF!</v>
      </c>
      <c r="I192" s="49"/>
      <c r="J192" s="38" t="e">
        <f>((F186+F192)/2)/1956</f>
        <v>#REF!</v>
      </c>
      <c r="K192" s="38" t="e">
        <f>((F186+F192)/2)/2085</f>
        <v>#REF!</v>
      </c>
    </row>
    <row r="194" spans="1:9" ht="15.75" thickBot="1" x14ac:dyDescent="0.3"/>
    <row r="195" spans="1:9" ht="73.5" customHeight="1" thickBot="1" x14ac:dyDescent="0.3">
      <c r="A195" s="41" t="s">
        <v>118</v>
      </c>
      <c r="B195" s="23" t="s">
        <v>119</v>
      </c>
      <c r="C195" s="23" t="s">
        <v>56</v>
      </c>
      <c r="D195" s="22" t="s">
        <v>133</v>
      </c>
      <c r="E195" s="23" t="s">
        <v>120</v>
      </c>
      <c r="F195" s="23" t="s">
        <v>57</v>
      </c>
      <c r="G195" s="23" t="s">
        <v>58</v>
      </c>
      <c r="H195" s="42" t="s">
        <v>59</v>
      </c>
      <c r="I195"/>
    </row>
    <row r="196" spans="1:9" x14ac:dyDescent="0.25">
      <c r="A196" s="5" t="s">
        <v>121</v>
      </c>
      <c r="B196" s="43" t="s">
        <v>134</v>
      </c>
      <c r="C196" s="44">
        <v>89161</v>
      </c>
      <c r="D196" s="2" t="e">
        <f>IF(C196&lt;#REF!,#REF!,C196*#REF!)</f>
        <v>#REF!</v>
      </c>
      <c r="E196" s="2">
        <v>0</v>
      </c>
      <c r="F196" s="2" t="e">
        <f>C196+D196</f>
        <v>#REF!</v>
      </c>
      <c r="G196" s="2" t="e">
        <f>F196/12</f>
        <v>#REF!</v>
      </c>
      <c r="H196" s="45" t="e">
        <f>G196*13</f>
        <v>#REF!</v>
      </c>
      <c r="I196"/>
    </row>
    <row r="197" spans="1:9" x14ac:dyDescent="0.25">
      <c r="A197" s="5" t="s">
        <v>122</v>
      </c>
      <c r="B197" s="43" t="s">
        <v>135</v>
      </c>
      <c r="C197" s="44">
        <v>92858</v>
      </c>
      <c r="D197" s="2" t="e">
        <f>IF(C197&lt;#REF!,#REF!,C197*#REF!)</f>
        <v>#REF!</v>
      </c>
      <c r="E197" s="2">
        <v>0</v>
      </c>
      <c r="F197" s="2" t="e">
        <f>C197+D197</f>
        <v>#REF!</v>
      </c>
      <c r="G197" s="2" t="e">
        <f t="shared" ref="G197:G204" si="14">F197/12</f>
        <v>#REF!</v>
      </c>
      <c r="H197" s="45" t="e">
        <f>G197*13</f>
        <v>#REF!</v>
      </c>
      <c r="I197"/>
    </row>
    <row r="198" spans="1:9" x14ac:dyDescent="0.25">
      <c r="A198" s="5" t="s">
        <v>123</v>
      </c>
      <c r="B198" s="43" t="s">
        <v>136</v>
      </c>
      <c r="C198" s="44">
        <v>96491</v>
      </c>
      <c r="D198" s="2" t="e">
        <f>IF(C198&lt;#REF!,#REF!,C198*#REF!)</f>
        <v>#REF!</v>
      </c>
      <c r="E198" s="2">
        <v>18000</v>
      </c>
      <c r="F198" s="2" t="e">
        <f>C198+D198+E198</f>
        <v>#REF!</v>
      </c>
      <c r="G198" s="2" t="e">
        <f>F198/12</f>
        <v>#REF!</v>
      </c>
      <c r="H198" s="45" t="e">
        <f>F198+G198-E198/12</f>
        <v>#REF!</v>
      </c>
      <c r="I198"/>
    </row>
    <row r="199" spans="1:9" x14ac:dyDescent="0.25">
      <c r="A199" s="5" t="s">
        <v>124</v>
      </c>
      <c r="B199" s="43" t="s">
        <v>137</v>
      </c>
      <c r="C199" s="44">
        <v>96665</v>
      </c>
      <c r="D199" s="2" t="e">
        <f>IF(C199&lt;#REF!,#REF!,C199*#REF!)</f>
        <v>#REF!</v>
      </c>
      <c r="E199" s="2">
        <v>18000</v>
      </c>
      <c r="F199" s="2" t="e">
        <f>C199+D199+E199</f>
        <v>#REF!</v>
      </c>
      <c r="G199" s="2" t="e">
        <f t="shared" si="14"/>
        <v>#REF!</v>
      </c>
      <c r="H199" s="45" t="e">
        <f t="shared" ref="H199:H202" si="15">F199+G199-E199/12</f>
        <v>#REF!</v>
      </c>
      <c r="I199"/>
    </row>
    <row r="200" spans="1:9" x14ac:dyDescent="0.25">
      <c r="A200" s="5" t="s">
        <v>125</v>
      </c>
      <c r="B200" s="43" t="s">
        <v>138</v>
      </c>
      <c r="C200" s="44">
        <v>126237</v>
      </c>
      <c r="D200" s="2" t="e">
        <f>IF(C200&lt;#REF!,#REF!,C200*#REF!)</f>
        <v>#REF!</v>
      </c>
      <c r="E200" s="2">
        <v>18000</v>
      </c>
      <c r="F200" s="2" t="e">
        <f>C200+D200+E200</f>
        <v>#REF!</v>
      </c>
      <c r="G200" s="2" t="e">
        <f>F200/12</f>
        <v>#REF!</v>
      </c>
      <c r="H200" s="45" t="e">
        <f t="shared" si="15"/>
        <v>#REF!</v>
      </c>
      <c r="I200"/>
    </row>
    <row r="201" spans="1:9" x14ac:dyDescent="0.25">
      <c r="A201" s="5" t="s">
        <v>126</v>
      </c>
      <c r="B201" s="43" t="s">
        <v>139</v>
      </c>
      <c r="C201" s="44">
        <v>104206</v>
      </c>
      <c r="D201" s="2" t="e">
        <f>IF(C201&lt;#REF!,#REF!,C201*#REF!)</f>
        <v>#REF!</v>
      </c>
      <c r="E201" s="2">
        <v>18000</v>
      </c>
      <c r="F201" s="2" t="e">
        <f>C201+D201+E201</f>
        <v>#REF!</v>
      </c>
      <c r="G201" s="2" t="e">
        <f t="shared" si="14"/>
        <v>#REF!</v>
      </c>
      <c r="H201" s="45" t="e">
        <f t="shared" si="15"/>
        <v>#REF!</v>
      </c>
      <c r="I201"/>
    </row>
    <row r="202" spans="1:9" x14ac:dyDescent="0.25">
      <c r="A202" s="5" t="s">
        <v>127</v>
      </c>
      <c r="B202" s="43" t="s">
        <v>140</v>
      </c>
      <c r="C202" s="44">
        <v>98325</v>
      </c>
      <c r="D202" s="2" t="e">
        <f>IF(C202&lt;#REF!,#REF!,C202*#REF!)</f>
        <v>#REF!</v>
      </c>
      <c r="E202" s="2">
        <v>18000</v>
      </c>
      <c r="F202" s="2" t="e">
        <f>C202+D202+E202</f>
        <v>#REF!</v>
      </c>
      <c r="G202" s="2" t="e">
        <f t="shared" si="14"/>
        <v>#REF!</v>
      </c>
      <c r="H202" s="45" t="e">
        <f t="shared" si="15"/>
        <v>#REF!</v>
      </c>
      <c r="I202"/>
    </row>
    <row r="203" spans="1:9" x14ac:dyDescent="0.25">
      <c r="A203" s="5" t="s">
        <v>128</v>
      </c>
      <c r="B203" s="43" t="s">
        <v>141</v>
      </c>
      <c r="C203" s="44">
        <v>89308</v>
      </c>
      <c r="D203" s="2" t="e">
        <f>IF(C203&lt;#REF!,#REF!,C203*#REF!)</f>
        <v>#REF!</v>
      </c>
      <c r="E203" s="2">
        <v>0</v>
      </c>
      <c r="F203" s="2" t="e">
        <f>C203+D203</f>
        <v>#REF!</v>
      </c>
      <c r="G203" s="2" t="e">
        <f t="shared" si="14"/>
        <v>#REF!</v>
      </c>
      <c r="H203" s="45" t="e">
        <f>G203*13</f>
        <v>#REF!</v>
      </c>
      <c r="I203"/>
    </row>
    <row r="204" spans="1:9" ht="15.75" thickBot="1" x14ac:dyDescent="0.3">
      <c r="A204" s="46" t="s">
        <v>129</v>
      </c>
      <c r="B204" s="47" t="s">
        <v>142</v>
      </c>
      <c r="C204" s="48">
        <v>82045</v>
      </c>
      <c r="D204" s="4" t="e">
        <f>IF(C204&lt;#REF!,#REF!,C204*#REF!)</f>
        <v>#REF!</v>
      </c>
      <c r="E204" s="4">
        <v>0</v>
      </c>
      <c r="F204" s="4" t="e">
        <f>C204+D204</f>
        <v>#REF!</v>
      </c>
      <c r="G204" s="4" t="e">
        <f t="shared" si="14"/>
        <v>#REF!</v>
      </c>
      <c r="H204" s="50" t="e">
        <f>G204*13</f>
        <v>#REF!</v>
      </c>
      <c r="I204"/>
    </row>
  </sheetData>
  <mergeCells count="3">
    <mergeCell ref="A1:I1"/>
    <mergeCell ref="A2:B2"/>
    <mergeCell ref="C2:H2"/>
  </mergeCells>
  <printOptions gridLines="1"/>
  <pageMargins left="0.15748031496062992" right="0.19685039370078741" top="0.43307086614173229" bottom="0.39370078740157483" header="0.19685039370078741" footer="0.19685039370078741"/>
  <pageSetup paperSize="9" scale="80" orientation="portrait" r:id="rId1"/>
  <headerFooter>
    <oddFooter>&amp;C&amp;"-,Bold"&amp;12ΓΕΝΙΚΟ ΛΟΓΙΣΤΗΡΙΟ ΤΗΣ ΔΗΜΟΚΡΑΤΙΑΣ&amp;R&amp;"-,Bold"&amp;P/&amp;N</oddFooter>
  </headerFooter>
  <rowBreaks count="3" manualBreakCount="3">
    <brk id="55" max="13" man="1"/>
    <brk id="111" max="11" man="1"/>
    <brk id="16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00F7-5C0F-458F-905E-57EE4DD3B326}">
  <sheetPr>
    <tabColor rgb="FF002060"/>
  </sheetPr>
  <dimension ref="A1:Y56"/>
  <sheetViews>
    <sheetView tabSelected="1" showWhiteSpace="0" view="pageLayout" zoomScale="70" zoomScaleNormal="80" zoomScaleSheetLayoutView="80" zoomScalePageLayoutView="70" workbookViewId="0">
      <selection activeCell="G5" sqref="G5"/>
    </sheetView>
  </sheetViews>
  <sheetFormatPr defaultRowHeight="15" x14ac:dyDescent="0.25"/>
  <cols>
    <col min="1" max="1" width="27.140625" style="1" customWidth="1"/>
    <col min="2" max="2" width="9.140625" customWidth="1"/>
    <col min="3" max="3" width="9.7109375" customWidth="1"/>
    <col min="4" max="4" width="11.28515625" customWidth="1"/>
    <col min="5" max="5" width="9.85546875" customWidth="1"/>
    <col min="6" max="6" width="9.140625" customWidth="1"/>
    <col min="7" max="7" width="8" customWidth="1"/>
    <col min="8" max="8" width="8.42578125" customWidth="1"/>
    <col min="9" max="9" width="9.42578125" customWidth="1"/>
    <col min="10" max="10" width="11.5703125" customWidth="1"/>
    <col min="11" max="11" width="9" customWidth="1"/>
    <col min="12" max="12" width="10.140625" style="59" customWidth="1"/>
    <col min="13" max="13" width="9.28515625" customWidth="1"/>
    <col min="14" max="14" width="9.42578125" customWidth="1"/>
    <col min="15" max="15" width="1.28515625" customWidth="1"/>
    <col min="16" max="16" width="9.85546875" customWidth="1"/>
    <col min="17" max="17" width="11" bestFit="1" customWidth="1"/>
    <col min="18" max="18" width="9.85546875" customWidth="1"/>
    <col min="19" max="19" width="8.85546875" customWidth="1"/>
    <col min="20" max="20" width="9.7109375" customWidth="1"/>
    <col min="21" max="21" width="8.5703125" customWidth="1"/>
    <col min="22" max="22" width="7.28515625" customWidth="1"/>
    <col min="23" max="23" width="10.28515625" bestFit="1" customWidth="1"/>
    <col min="24" max="24" width="9" customWidth="1"/>
    <col min="25" max="25" width="11" customWidth="1"/>
    <col min="26" max="26" width="10.5703125" customWidth="1"/>
  </cols>
  <sheetData>
    <row r="1" spans="1:25" ht="21" customHeight="1" thickBot="1" x14ac:dyDescent="0.35">
      <c r="A1" s="69" t="s">
        <v>157</v>
      </c>
      <c r="B1" s="70"/>
      <c r="C1" s="70"/>
      <c r="D1" s="70"/>
      <c r="E1" s="70"/>
      <c r="F1" s="70"/>
      <c r="G1" s="70"/>
      <c r="H1" s="70"/>
      <c r="I1" s="70"/>
      <c r="J1" s="70"/>
      <c r="K1" s="70"/>
      <c r="L1" s="70"/>
      <c r="M1" s="70"/>
      <c r="N1" s="70"/>
      <c r="O1" s="70"/>
      <c r="P1" s="70"/>
      <c r="Q1" s="70"/>
      <c r="R1" s="70"/>
      <c r="S1" s="70"/>
      <c r="T1" s="70"/>
      <c r="U1" s="70"/>
      <c r="V1" s="70"/>
      <c r="W1" s="70"/>
      <c r="X1" s="70"/>
      <c r="Y1" s="70"/>
    </row>
    <row r="2" spans="1:25" ht="38.25" customHeight="1" thickBot="1" x14ac:dyDescent="0.3">
      <c r="A2" s="9" t="s">
        <v>161</v>
      </c>
      <c r="B2" s="74" t="s">
        <v>1</v>
      </c>
      <c r="C2" s="75"/>
      <c r="D2" s="75"/>
      <c r="E2" s="75"/>
      <c r="F2" s="75"/>
      <c r="G2" s="75"/>
      <c r="H2" s="75"/>
      <c r="I2" s="75"/>
      <c r="J2" s="75"/>
      <c r="K2" s="75"/>
      <c r="L2" s="75"/>
      <c r="M2" s="75"/>
      <c r="N2" s="76"/>
      <c r="O2" s="18"/>
      <c r="P2" s="77" t="s">
        <v>0</v>
      </c>
      <c r="Q2" s="78"/>
      <c r="R2" s="78"/>
      <c r="S2" s="78"/>
      <c r="T2" s="78"/>
      <c r="U2" s="78"/>
      <c r="V2" s="78"/>
      <c r="W2" s="78"/>
      <c r="X2" s="78"/>
      <c r="Y2" s="79"/>
    </row>
    <row r="3" spans="1:25" s="64" customFormat="1" ht="168.75" customHeight="1" thickBot="1" x14ac:dyDescent="0.3">
      <c r="A3" s="63" t="s">
        <v>2</v>
      </c>
      <c r="B3" s="52" t="s">
        <v>162</v>
      </c>
      <c r="C3" s="52" t="s">
        <v>153</v>
      </c>
      <c r="D3" s="54" t="s">
        <v>163</v>
      </c>
      <c r="E3" s="52" t="s">
        <v>3</v>
      </c>
      <c r="F3" s="65" t="s">
        <v>164</v>
      </c>
      <c r="G3" s="52" t="s">
        <v>165</v>
      </c>
      <c r="H3" s="52" t="s">
        <v>166</v>
      </c>
      <c r="I3" s="52" t="s">
        <v>14</v>
      </c>
      <c r="J3" s="54" t="s">
        <v>167</v>
      </c>
      <c r="K3" s="55" t="s">
        <v>43</v>
      </c>
      <c r="L3" s="56" t="s">
        <v>44</v>
      </c>
      <c r="M3" s="52" t="s">
        <v>151</v>
      </c>
      <c r="N3" s="54" t="s">
        <v>46</v>
      </c>
      <c r="O3" s="61" t="s">
        <v>161</v>
      </c>
      <c r="P3" s="54" t="s">
        <v>168</v>
      </c>
      <c r="Q3" s="54" t="s">
        <v>47</v>
      </c>
      <c r="R3" s="66" t="s">
        <v>152</v>
      </c>
      <c r="S3" s="53" t="s">
        <v>169</v>
      </c>
      <c r="T3" s="52" t="s">
        <v>170</v>
      </c>
      <c r="U3" s="52" t="s">
        <v>171</v>
      </c>
      <c r="V3" s="52" t="s">
        <v>143</v>
      </c>
      <c r="W3" s="52" t="s">
        <v>48</v>
      </c>
      <c r="X3" s="52" t="s">
        <v>45</v>
      </c>
      <c r="Y3" s="51" t="s">
        <v>49</v>
      </c>
    </row>
    <row r="4" spans="1:25" x14ac:dyDescent="0.25">
      <c r="A4" s="1" t="s">
        <v>38</v>
      </c>
      <c r="B4" s="6">
        <v>100793</v>
      </c>
      <c r="C4" s="6">
        <v>24987</v>
      </c>
      <c r="D4" s="6">
        <v>125780</v>
      </c>
      <c r="E4" s="6">
        <v>30755</v>
      </c>
      <c r="F4" s="6">
        <v>7624</v>
      </c>
      <c r="G4" s="6">
        <v>0</v>
      </c>
      <c r="H4" s="6">
        <v>0</v>
      </c>
      <c r="I4" s="6">
        <v>164159</v>
      </c>
      <c r="J4" s="6">
        <v>174640</v>
      </c>
      <c r="K4" s="6">
        <v>20702</v>
      </c>
      <c r="L4" s="57">
        <v>153938</v>
      </c>
      <c r="M4" s="13">
        <v>43763</v>
      </c>
      <c r="N4" s="6">
        <v>110175</v>
      </c>
      <c r="O4" s="60" t="s">
        <v>161</v>
      </c>
      <c r="P4" s="13">
        <v>10481</v>
      </c>
      <c r="Q4" s="15">
        <v>13679</v>
      </c>
      <c r="R4" s="16">
        <v>0</v>
      </c>
      <c r="S4" s="16">
        <v>410</v>
      </c>
      <c r="T4" s="16">
        <v>930</v>
      </c>
      <c r="U4" s="16">
        <v>0</v>
      </c>
      <c r="V4" s="16">
        <v>362</v>
      </c>
      <c r="W4" s="16">
        <v>11977</v>
      </c>
      <c r="X4" s="16">
        <v>3366</v>
      </c>
      <c r="Y4" s="17">
        <v>8611</v>
      </c>
    </row>
    <row r="5" spans="1:25" ht="30" x14ac:dyDescent="0.25">
      <c r="A5" s="1" t="s">
        <v>39</v>
      </c>
      <c r="B5" s="6">
        <v>81501</v>
      </c>
      <c r="C5" s="6">
        <v>17832</v>
      </c>
      <c r="D5" s="6">
        <v>99333</v>
      </c>
      <c r="E5" s="6">
        <v>25629</v>
      </c>
      <c r="F5" s="6">
        <v>5608</v>
      </c>
      <c r="G5" s="6">
        <v>0</v>
      </c>
      <c r="H5" s="6">
        <v>0</v>
      </c>
      <c r="I5" s="6">
        <v>130570</v>
      </c>
      <c r="J5" s="6">
        <v>138848</v>
      </c>
      <c r="K5" s="6">
        <v>16467</v>
      </c>
      <c r="L5" s="57">
        <v>122381</v>
      </c>
      <c r="M5" s="13">
        <v>32718</v>
      </c>
      <c r="N5" s="6">
        <v>89663</v>
      </c>
      <c r="O5" s="60" t="s">
        <v>161</v>
      </c>
      <c r="P5" s="13">
        <v>8278</v>
      </c>
      <c r="Q5" s="15">
        <v>10881</v>
      </c>
      <c r="R5" s="16">
        <v>0</v>
      </c>
      <c r="S5" s="16">
        <v>326</v>
      </c>
      <c r="T5" s="16">
        <v>740</v>
      </c>
      <c r="U5" s="16">
        <v>0</v>
      </c>
      <c r="V5" s="16">
        <v>288</v>
      </c>
      <c r="W5" s="16">
        <v>9527</v>
      </c>
      <c r="X5" s="16">
        <v>2517</v>
      </c>
      <c r="Y5" s="17">
        <v>7010</v>
      </c>
    </row>
    <row r="6" spans="1:25" ht="56.25" customHeight="1" x14ac:dyDescent="0.25">
      <c r="A6" s="12" t="s">
        <v>160</v>
      </c>
      <c r="B6" s="6">
        <v>64835</v>
      </c>
      <c r="C6" s="6">
        <v>16073</v>
      </c>
      <c r="D6" s="6">
        <v>80908</v>
      </c>
      <c r="E6" s="6">
        <v>20503</v>
      </c>
      <c r="F6" s="6">
        <v>5083</v>
      </c>
      <c r="G6" s="6">
        <v>0</v>
      </c>
      <c r="H6" s="6">
        <v>0</v>
      </c>
      <c r="I6" s="6">
        <v>106494</v>
      </c>
      <c r="J6" s="6">
        <v>113236</v>
      </c>
      <c r="K6" s="6">
        <v>15959</v>
      </c>
      <c r="L6" s="57">
        <v>97277</v>
      </c>
      <c r="M6" s="13">
        <v>23932</v>
      </c>
      <c r="N6" s="6">
        <v>73345</v>
      </c>
      <c r="O6" s="60" t="s">
        <v>161</v>
      </c>
      <c r="P6" s="13">
        <v>6742</v>
      </c>
      <c r="Q6" s="15">
        <v>8875</v>
      </c>
      <c r="R6" s="16">
        <v>210</v>
      </c>
      <c r="S6" s="16">
        <v>266</v>
      </c>
      <c r="T6" s="16">
        <v>604</v>
      </c>
      <c r="U6" s="16">
        <v>0</v>
      </c>
      <c r="V6" s="16">
        <v>235</v>
      </c>
      <c r="W6" s="16">
        <v>7560</v>
      </c>
      <c r="X6" s="16">
        <v>1841</v>
      </c>
      <c r="Y6" s="17">
        <v>5719</v>
      </c>
    </row>
    <row r="7" spans="1:25" ht="42" customHeight="1" x14ac:dyDescent="0.25">
      <c r="A7" s="1" t="s">
        <v>40</v>
      </c>
      <c r="B7" s="6">
        <v>48616</v>
      </c>
      <c r="C7" s="7">
        <v>0</v>
      </c>
      <c r="D7" s="6">
        <v>48616</v>
      </c>
      <c r="E7" s="6">
        <v>20503</v>
      </c>
      <c r="F7" s="6">
        <v>4486</v>
      </c>
      <c r="G7" s="6">
        <v>12302</v>
      </c>
      <c r="H7" s="6">
        <v>0</v>
      </c>
      <c r="I7" s="6">
        <v>85907</v>
      </c>
      <c r="J7" s="6">
        <v>89958</v>
      </c>
      <c r="K7" s="6">
        <v>10811</v>
      </c>
      <c r="L7" s="57">
        <v>79147</v>
      </c>
      <c r="M7" s="13">
        <v>17586</v>
      </c>
      <c r="N7" s="6">
        <v>61561</v>
      </c>
      <c r="O7" s="60" t="s">
        <v>161</v>
      </c>
      <c r="P7" s="13">
        <v>4051</v>
      </c>
      <c r="Q7" s="15">
        <v>7159</v>
      </c>
      <c r="R7" s="16">
        <v>0</v>
      </c>
      <c r="S7" s="16">
        <v>215</v>
      </c>
      <c r="T7" s="16">
        <v>487</v>
      </c>
      <c r="U7" s="16">
        <v>0</v>
      </c>
      <c r="V7" s="16">
        <v>190</v>
      </c>
      <c r="W7" s="16">
        <v>6267</v>
      </c>
      <c r="X7" s="16">
        <v>1353</v>
      </c>
      <c r="Y7" s="17">
        <v>4914</v>
      </c>
    </row>
    <row r="8" spans="1:25" ht="30" x14ac:dyDescent="0.25">
      <c r="A8" s="1" t="s">
        <v>9</v>
      </c>
      <c r="B8" s="6">
        <v>78461</v>
      </c>
      <c r="C8" s="7">
        <v>0</v>
      </c>
      <c r="D8" s="6">
        <v>78461</v>
      </c>
      <c r="E8" s="6">
        <v>0</v>
      </c>
      <c r="F8" s="6">
        <v>0</v>
      </c>
      <c r="G8" s="6">
        <v>0</v>
      </c>
      <c r="H8" s="6">
        <v>0</v>
      </c>
      <c r="I8" s="6">
        <v>78461</v>
      </c>
      <c r="J8" s="6">
        <v>84999</v>
      </c>
      <c r="K8" s="6">
        <v>7229</v>
      </c>
      <c r="L8" s="57">
        <v>77770</v>
      </c>
      <c r="M8" s="13">
        <v>17105</v>
      </c>
      <c r="N8" s="6">
        <v>60665</v>
      </c>
      <c r="O8" s="60" t="s">
        <v>161</v>
      </c>
      <c r="P8" s="13">
        <v>6538</v>
      </c>
      <c r="Q8" s="15">
        <v>6538</v>
      </c>
      <c r="R8" s="16">
        <v>415</v>
      </c>
      <c r="S8" s="16">
        <v>0</v>
      </c>
      <c r="T8" s="16">
        <v>0</v>
      </c>
      <c r="U8" s="16">
        <v>0</v>
      </c>
      <c r="V8" s="16">
        <v>173</v>
      </c>
      <c r="W8" s="16">
        <v>5950</v>
      </c>
      <c r="X8" s="16">
        <v>1316</v>
      </c>
      <c r="Y8" s="17">
        <v>4634</v>
      </c>
    </row>
    <row r="9" spans="1:25" ht="30" x14ac:dyDescent="0.25">
      <c r="A9" s="1" t="s">
        <v>10</v>
      </c>
      <c r="B9" s="6">
        <v>60000</v>
      </c>
      <c r="C9" s="7">
        <v>0</v>
      </c>
      <c r="D9" s="6">
        <v>60000</v>
      </c>
      <c r="E9" s="6">
        <v>0</v>
      </c>
      <c r="F9" s="6">
        <v>0</v>
      </c>
      <c r="G9" s="6">
        <v>0</v>
      </c>
      <c r="H9" s="6">
        <v>0</v>
      </c>
      <c r="I9" s="6">
        <v>60000</v>
      </c>
      <c r="J9" s="6">
        <v>65000</v>
      </c>
      <c r="K9" s="6">
        <v>6714</v>
      </c>
      <c r="L9" s="57">
        <v>58286</v>
      </c>
      <c r="M9" s="13">
        <v>10371</v>
      </c>
      <c r="N9" s="6">
        <v>47915</v>
      </c>
      <c r="O9" s="60" t="s">
        <v>161</v>
      </c>
      <c r="P9" s="13">
        <v>5000</v>
      </c>
      <c r="Q9" s="15">
        <v>5000</v>
      </c>
      <c r="R9" s="16">
        <v>415</v>
      </c>
      <c r="S9" s="16">
        <v>0</v>
      </c>
      <c r="T9" s="16">
        <v>0</v>
      </c>
      <c r="U9" s="16">
        <v>0</v>
      </c>
      <c r="V9" s="16">
        <v>133</v>
      </c>
      <c r="W9" s="16">
        <v>4452</v>
      </c>
      <c r="X9" s="16">
        <v>798</v>
      </c>
      <c r="Y9" s="17">
        <v>3654</v>
      </c>
    </row>
    <row r="10" spans="1:25" ht="18.75" customHeight="1" x14ac:dyDescent="0.25">
      <c r="A10" s="1" t="s">
        <v>41</v>
      </c>
      <c r="B10" s="6">
        <v>64835</v>
      </c>
      <c r="C10" s="6">
        <v>16073</v>
      </c>
      <c r="D10" s="6">
        <v>80908</v>
      </c>
      <c r="E10" s="6">
        <v>20503</v>
      </c>
      <c r="F10" s="6">
        <v>5083</v>
      </c>
      <c r="G10" s="6">
        <v>0</v>
      </c>
      <c r="H10" s="6">
        <v>0</v>
      </c>
      <c r="I10" s="6">
        <v>106494</v>
      </c>
      <c r="J10" s="6">
        <v>113236</v>
      </c>
      <c r="K10" s="6">
        <v>15959</v>
      </c>
      <c r="L10" s="57">
        <v>97277</v>
      </c>
      <c r="M10" s="13">
        <v>23932</v>
      </c>
      <c r="N10" s="6">
        <v>73345</v>
      </c>
      <c r="O10" s="60" t="s">
        <v>161</v>
      </c>
      <c r="P10" s="13">
        <v>6742</v>
      </c>
      <c r="Q10" s="15">
        <v>8875</v>
      </c>
      <c r="R10" s="16">
        <v>210</v>
      </c>
      <c r="S10" s="16">
        <v>266</v>
      </c>
      <c r="T10" s="16">
        <v>604</v>
      </c>
      <c r="U10" s="16">
        <v>0</v>
      </c>
      <c r="V10" s="16">
        <v>235</v>
      </c>
      <c r="W10" s="16">
        <v>7560</v>
      </c>
      <c r="X10" s="16">
        <v>1841</v>
      </c>
      <c r="Y10" s="17">
        <v>5719</v>
      </c>
    </row>
    <row r="11" spans="1:25" ht="33.75" customHeight="1" x14ac:dyDescent="0.25">
      <c r="A11" s="1" t="s">
        <v>148</v>
      </c>
      <c r="B11" s="6">
        <v>64835</v>
      </c>
      <c r="C11" s="6">
        <v>16073</v>
      </c>
      <c r="D11" s="6">
        <v>80908</v>
      </c>
      <c r="E11" s="6">
        <v>20503</v>
      </c>
      <c r="F11" s="6">
        <v>5083</v>
      </c>
      <c r="G11" s="6">
        <v>0</v>
      </c>
      <c r="H11" s="6">
        <v>0</v>
      </c>
      <c r="I11" s="6">
        <v>106494</v>
      </c>
      <c r="J11" s="6">
        <v>113236</v>
      </c>
      <c r="K11" s="6">
        <v>15959</v>
      </c>
      <c r="L11" s="57">
        <v>97277</v>
      </c>
      <c r="M11" s="13">
        <v>23932</v>
      </c>
      <c r="N11" s="6">
        <v>73345</v>
      </c>
      <c r="O11" s="60" t="s">
        <v>161</v>
      </c>
      <c r="P11" s="13">
        <v>6742</v>
      </c>
      <c r="Q11" s="15">
        <v>8875</v>
      </c>
      <c r="R11" s="16">
        <v>210</v>
      </c>
      <c r="S11" s="16">
        <v>266</v>
      </c>
      <c r="T11" s="16">
        <v>604</v>
      </c>
      <c r="U11" s="16">
        <v>0</v>
      </c>
      <c r="V11" s="16">
        <v>235</v>
      </c>
      <c r="W11" s="16">
        <v>7560</v>
      </c>
      <c r="X11" s="16">
        <v>1841</v>
      </c>
      <c r="Y11" s="17">
        <v>5719</v>
      </c>
    </row>
    <row r="12" spans="1:25" ht="30" x14ac:dyDescent="0.25">
      <c r="A12" s="1" t="s">
        <v>12</v>
      </c>
      <c r="B12" s="6">
        <v>63231</v>
      </c>
      <c r="C12" s="7">
        <v>0</v>
      </c>
      <c r="D12" s="6">
        <v>63231</v>
      </c>
      <c r="E12" s="6">
        <v>0</v>
      </c>
      <c r="F12" s="6">
        <v>0</v>
      </c>
      <c r="G12" s="6">
        <v>0</v>
      </c>
      <c r="H12" s="6">
        <v>0</v>
      </c>
      <c r="I12" s="6">
        <v>63231</v>
      </c>
      <c r="J12" s="6">
        <v>68500</v>
      </c>
      <c r="K12" s="6">
        <v>6800</v>
      </c>
      <c r="L12" s="57">
        <v>61700</v>
      </c>
      <c r="M12" s="13">
        <v>11480</v>
      </c>
      <c r="N12" s="6">
        <v>50220</v>
      </c>
      <c r="O12" s="60" t="s">
        <v>161</v>
      </c>
      <c r="P12" s="13">
        <v>5269</v>
      </c>
      <c r="Q12" s="15">
        <v>5269</v>
      </c>
      <c r="R12" s="16">
        <v>415</v>
      </c>
      <c r="S12" s="16">
        <v>0</v>
      </c>
      <c r="T12" s="16">
        <v>0</v>
      </c>
      <c r="U12" s="16">
        <v>0</v>
      </c>
      <c r="V12" s="16">
        <v>140</v>
      </c>
      <c r="W12" s="16">
        <v>4714</v>
      </c>
      <c r="X12" s="16">
        <v>883</v>
      </c>
      <c r="Y12" s="17">
        <v>3831</v>
      </c>
    </row>
    <row r="13" spans="1:25" ht="30" x14ac:dyDescent="0.25">
      <c r="A13" s="1" t="s">
        <v>13</v>
      </c>
      <c r="B13" s="6">
        <v>54277</v>
      </c>
      <c r="C13" s="7">
        <v>0</v>
      </c>
      <c r="D13" s="6">
        <v>54277</v>
      </c>
      <c r="E13" s="6">
        <v>0</v>
      </c>
      <c r="F13" s="6">
        <v>0</v>
      </c>
      <c r="G13" s="6">
        <v>0</v>
      </c>
      <c r="H13" s="6">
        <v>0</v>
      </c>
      <c r="I13" s="6">
        <v>54277</v>
      </c>
      <c r="J13" s="6">
        <v>58800</v>
      </c>
      <c r="K13" s="6">
        <v>6435</v>
      </c>
      <c r="L13" s="57">
        <v>52365</v>
      </c>
      <c r="M13" s="13">
        <v>8595</v>
      </c>
      <c r="N13" s="6">
        <v>43770</v>
      </c>
      <c r="O13" s="60" t="s">
        <v>161</v>
      </c>
      <c r="P13" s="13">
        <v>4523</v>
      </c>
      <c r="Q13" s="15">
        <v>4523</v>
      </c>
      <c r="R13" s="16">
        <v>375</v>
      </c>
      <c r="S13" s="16">
        <v>0</v>
      </c>
      <c r="T13" s="16">
        <v>0</v>
      </c>
      <c r="U13" s="16">
        <v>0</v>
      </c>
      <c r="V13" s="16">
        <v>120</v>
      </c>
      <c r="W13" s="16">
        <v>4028</v>
      </c>
      <c r="X13" s="16">
        <v>661</v>
      </c>
      <c r="Y13" s="17">
        <v>3367</v>
      </c>
    </row>
    <row r="14" spans="1:25" ht="29.25" customHeight="1" x14ac:dyDescent="0.25">
      <c r="A14" s="1" t="s">
        <v>42</v>
      </c>
      <c r="B14" s="6">
        <v>83053</v>
      </c>
      <c r="C14" s="6">
        <v>5839</v>
      </c>
      <c r="D14" s="6">
        <v>88892</v>
      </c>
      <c r="E14" s="6">
        <v>0</v>
      </c>
      <c r="F14" s="6">
        <v>0</v>
      </c>
      <c r="G14" s="6">
        <v>0</v>
      </c>
      <c r="H14" s="6">
        <v>0</v>
      </c>
      <c r="I14" s="6">
        <v>88892</v>
      </c>
      <c r="J14" s="6">
        <v>96300</v>
      </c>
      <c r="K14" s="6">
        <v>13780</v>
      </c>
      <c r="L14" s="57">
        <v>82520</v>
      </c>
      <c r="M14" s="13">
        <v>18767</v>
      </c>
      <c r="N14" s="6">
        <v>63753</v>
      </c>
      <c r="O14" s="60" t="s">
        <v>161</v>
      </c>
      <c r="P14" s="13">
        <v>7408</v>
      </c>
      <c r="Q14" s="15">
        <v>7408</v>
      </c>
      <c r="R14" s="16">
        <v>210</v>
      </c>
      <c r="S14" s="16">
        <v>222</v>
      </c>
      <c r="T14" s="16">
        <v>504</v>
      </c>
      <c r="U14" s="16">
        <v>0</v>
      </c>
      <c r="V14" s="16">
        <v>196</v>
      </c>
      <c r="W14" s="16">
        <v>6276</v>
      </c>
      <c r="X14" s="16">
        <v>1444</v>
      </c>
      <c r="Y14" s="17">
        <v>4832</v>
      </c>
    </row>
    <row r="15" spans="1:25" ht="30" customHeight="1" x14ac:dyDescent="0.25">
      <c r="A15" s="1" t="s">
        <v>6</v>
      </c>
      <c r="B15" s="6">
        <v>80433</v>
      </c>
      <c r="C15" s="6">
        <v>5654</v>
      </c>
      <c r="D15" s="6">
        <v>86087</v>
      </c>
      <c r="E15" s="6">
        <v>0</v>
      </c>
      <c r="F15" s="6">
        <v>0</v>
      </c>
      <c r="G15" s="6">
        <v>0</v>
      </c>
      <c r="H15" s="6">
        <v>2040</v>
      </c>
      <c r="I15" s="6">
        <v>88127</v>
      </c>
      <c r="J15" s="6">
        <v>95301</v>
      </c>
      <c r="K15" s="6">
        <v>10090</v>
      </c>
      <c r="L15" s="57">
        <v>85211</v>
      </c>
      <c r="M15" s="13">
        <v>19709</v>
      </c>
      <c r="N15" s="6">
        <v>65502</v>
      </c>
      <c r="O15" s="60" t="s">
        <v>161</v>
      </c>
      <c r="P15" s="13">
        <v>7174</v>
      </c>
      <c r="Q15" s="15">
        <v>7344</v>
      </c>
      <c r="R15" s="16">
        <v>415</v>
      </c>
      <c r="S15" s="16">
        <v>0</v>
      </c>
      <c r="T15" s="16">
        <v>215</v>
      </c>
      <c r="U15" s="16">
        <v>0</v>
      </c>
      <c r="V15" s="16">
        <v>195</v>
      </c>
      <c r="W15" s="16">
        <v>6519</v>
      </c>
      <c r="X15" s="16">
        <v>1516</v>
      </c>
      <c r="Y15" s="17">
        <v>5003</v>
      </c>
    </row>
    <row r="16" spans="1:25" ht="27" customHeight="1" x14ac:dyDescent="0.25">
      <c r="A16" s="1" t="s">
        <v>8</v>
      </c>
      <c r="B16" s="6">
        <v>80433</v>
      </c>
      <c r="C16" s="6">
        <v>5654</v>
      </c>
      <c r="D16" s="6">
        <v>86087</v>
      </c>
      <c r="E16" s="6">
        <v>0</v>
      </c>
      <c r="F16" s="6">
        <v>0</v>
      </c>
      <c r="G16" s="6">
        <v>0</v>
      </c>
      <c r="H16" s="6">
        <v>2040</v>
      </c>
      <c r="I16" s="6">
        <v>88127</v>
      </c>
      <c r="J16" s="6">
        <v>95301</v>
      </c>
      <c r="K16" s="6">
        <v>10090</v>
      </c>
      <c r="L16" s="57">
        <v>85211</v>
      </c>
      <c r="M16" s="13">
        <v>19709</v>
      </c>
      <c r="N16" s="6">
        <v>65502</v>
      </c>
      <c r="O16" s="60" t="s">
        <v>161</v>
      </c>
      <c r="P16" s="13">
        <v>7174</v>
      </c>
      <c r="Q16" s="15">
        <v>7344</v>
      </c>
      <c r="R16" s="16">
        <v>415</v>
      </c>
      <c r="S16" s="16">
        <v>0</v>
      </c>
      <c r="T16" s="16">
        <v>215</v>
      </c>
      <c r="U16" s="16">
        <v>0</v>
      </c>
      <c r="V16" s="16">
        <v>195</v>
      </c>
      <c r="W16" s="16">
        <v>6519</v>
      </c>
      <c r="X16" s="16">
        <v>1516</v>
      </c>
      <c r="Y16" s="17">
        <v>5003</v>
      </c>
    </row>
    <row r="17" spans="1:25" ht="21.75" customHeight="1" x14ac:dyDescent="0.25">
      <c r="A17" s="1" t="s">
        <v>7</v>
      </c>
      <c r="B17" s="6">
        <v>80433</v>
      </c>
      <c r="C17" s="6">
        <v>5654</v>
      </c>
      <c r="D17" s="6">
        <v>86087</v>
      </c>
      <c r="E17" s="6">
        <v>0</v>
      </c>
      <c r="F17" s="6">
        <v>0</v>
      </c>
      <c r="G17" s="6">
        <v>0</v>
      </c>
      <c r="H17" s="6">
        <v>2040</v>
      </c>
      <c r="I17" s="6">
        <v>88127</v>
      </c>
      <c r="J17" s="6">
        <v>95301</v>
      </c>
      <c r="K17" s="6">
        <v>10090</v>
      </c>
      <c r="L17" s="57">
        <v>85211</v>
      </c>
      <c r="M17" s="13">
        <v>19709</v>
      </c>
      <c r="N17" s="6">
        <v>65502</v>
      </c>
      <c r="O17" s="60" t="s">
        <v>161</v>
      </c>
      <c r="P17" s="13">
        <v>7174</v>
      </c>
      <c r="Q17" s="15">
        <v>7344</v>
      </c>
      <c r="R17" s="16">
        <v>415</v>
      </c>
      <c r="S17" s="16">
        <v>0</v>
      </c>
      <c r="T17" s="16">
        <v>215</v>
      </c>
      <c r="U17" s="16">
        <v>0</v>
      </c>
      <c r="V17" s="16">
        <v>195</v>
      </c>
      <c r="W17" s="16">
        <v>6519</v>
      </c>
      <c r="X17" s="16">
        <v>1516</v>
      </c>
      <c r="Y17" s="17">
        <v>5003</v>
      </c>
    </row>
    <row r="18" spans="1:25" ht="33" customHeight="1" x14ac:dyDescent="0.25">
      <c r="A18" s="1" t="s">
        <v>5</v>
      </c>
      <c r="B18" s="6">
        <v>57600</v>
      </c>
      <c r="C18" s="7">
        <v>0</v>
      </c>
      <c r="D18" s="6">
        <v>57600</v>
      </c>
      <c r="E18" s="6">
        <v>0</v>
      </c>
      <c r="F18" s="6">
        <v>0</v>
      </c>
      <c r="G18" s="6">
        <v>0</v>
      </c>
      <c r="H18" s="6">
        <v>2040</v>
      </c>
      <c r="I18" s="6">
        <v>59640</v>
      </c>
      <c r="J18" s="6">
        <v>64440</v>
      </c>
      <c r="K18" s="6">
        <v>8430</v>
      </c>
      <c r="L18" s="57">
        <v>56010</v>
      </c>
      <c r="M18" s="13">
        <v>9688</v>
      </c>
      <c r="N18" s="6">
        <v>46322</v>
      </c>
      <c r="O18" s="60" t="s">
        <v>161</v>
      </c>
      <c r="P18" s="13">
        <v>4800</v>
      </c>
      <c r="Q18" s="15">
        <v>4970</v>
      </c>
      <c r="R18" s="16">
        <v>413</v>
      </c>
      <c r="S18" s="16">
        <v>0</v>
      </c>
      <c r="T18" s="16">
        <v>144</v>
      </c>
      <c r="U18" s="16">
        <v>0</v>
      </c>
      <c r="V18" s="16">
        <v>132</v>
      </c>
      <c r="W18" s="16">
        <v>4281</v>
      </c>
      <c r="X18" s="16">
        <v>745</v>
      </c>
      <c r="Y18" s="17">
        <v>3536</v>
      </c>
    </row>
    <row r="19" spans="1:25" ht="33" customHeight="1" x14ac:dyDescent="0.25">
      <c r="A19" s="1" t="s">
        <v>15</v>
      </c>
      <c r="B19" s="6">
        <v>71020</v>
      </c>
      <c r="C19" s="6">
        <v>4993</v>
      </c>
      <c r="D19" s="6">
        <v>76013</v>
      </c>
      <c r="E19" s="6">
        <v>0</v>
      </c>
      <c r="F19" s="6">
        <v>0</v>
      </c>
      <c r="G19" s="6">
        <v>0</v>
      </c>
      <c r="H19" s="6">
        <v>3570</v>
      </c>
      <c r="I19" s="6">
        <v>79583</v>
      </c>
      <c r="J19" s="6">
        <v>85917</v>
      </c>
      <c r="K19" s="6">
        <v>7260</v>
      </c>
      <c r="L19" s="57">
        <v>78657</v>
      </c>
      <c r="M19" s="13">
        <v>17415</v>
      </c>
      <c r="N19" s="6">
        <v>61242</v>
      </c>
      <c r="O19" s="60" t="s">
        <v>161</v>
      </c>
      <c r="P19" s="13">
        <v>6334</v>
      </c>
      <c r="Q19" s="15">
        <v>6632</v>
      </c>
      <c r="R19" s="16">
        <v>415</v>
      </c>
      <c r="S19" s="16">
        <v>0</v>
      </c>
      <c r="T19" s="16">
        <v>0</v>
      </c>
      <c r="U19" s="16">
        <v>0</v>
      </c>
      <c r="V19" s="16">
        <v>176</v>
      </c>
      <c r="W19" s="16">
        <v>6041</v>
      </c>
      <c r="X19" s="16">
        <v>1340</v>
      </c>
      <c r="Y19" s="17">
        <v>4701</v>
      </c>
    </row>
    <row r="20" spans="1:25" ht="36" customHeight="1" x14ac:dyDescent="0.25">
      <c r="A20" s="1" t="s">
        <v>4</v>
      </c>
      <c r="B20" s="6">
        <v>64713</v>
      </c>
      <c r="C20" s="6">
        <v>4549</v>
      </c>
      <c r="D20" s="6">
        <v>69262</v>
      </c>
      <c r="E20" s="6">
        <v>0</v>
      </c>
      <c r="F20" s="6">
        <v>0</v>
      </c>
      <c r="G20" s="6">
        <v>0</v>
      </c>
      <c r="H20" s="6">
        <v>0</v>
      </c>
      <c r="I20" s="6">
        <v>69262</v>
      </c>
      <c r="J20" s="6">
        <v>75034</v>
      </c>
      <c r="K20" s="6">
        <v>6969</v>
      </c>
      <c r="L20" s="57">
        <v>68065</v>
      </c>
      <c r="M20" s="13">
        <v>13708</v>
      </c>
      <c r="N20" s="6">
        <v>54357</v>
      </c>
      <c r="O20" s="60" t="s">
        <v>161</v>
      </c>
      <c r="P20" s="13">
        <v>5772</v>
      </c>
      <c r="Q20" s="15">
        <v>5772</v>
      </c>
      <c r="R20" s="16">
        <v>415</v>
      </c>
      <c r="S20" s="16">
        <v>0</v>
      </c>
      <c r="T20" s="16">
        <v>0</v>
      </c>
      <c r="U20" s="16">
        <v>0</v>
      </c>
      <c r="V20" s="16">
        <v>153</v>
      </c>
      <c r="W20" s="16">
        <v>5204</v>
      </c>
      <c r="X20" s="16">
        <v>1054</v>
      </c>
      <c r="Y20" s="17">
        <v>4150</v>
      </c>
    </row>
    <row r="21" spans="1:25" ht="45" x14ac:dyDescent="0.25">
      <c r="A21" s="1" t="s">
        <v>11</v>
      </c>
      <c r="B21" s="6">
        <v>53257</v>
      </c>
      <c r="C21" s="6">
        <v>3744</v>
      </c>
      <c r="D21" s="6">
        <v>57001</v>
      </c>
      <c r="E21" s="6">
        <v>0</v>
      </c>
      <c r="F21" s="6">
        <v>0</v>
      </c>
      <c r="G21" s="6">
        <v>0</v>
      </c>
      <c r="H21" s="6">
        <v>0</v>
      </c>
      <c r="I21" s="6">
        <v>57001</v>
      </c>
      <c r="J21" s="6">
        <v>61751</v>
      </c>
      <c r="K21" s="6">
        <v>6620</v>
      </c>
      <c r="L21" s="57">
        <v>55131</v>
      </c>
      <c r="M21" s="13">
        <v>9424</v>
      </c>
      <c r="N21" s="6">
        <v>45707</v>
      </c>
      <c r="O21" s="60" t="s">
        <v>161</v>
      </c>
      <c r="P21" s="13">
        <v>4750</v>
      </c>
      <c r="Q21" s="15">
        <v>4750</v>
      </c>
      <c r="R21" s="16">
        <v>394</v>
      </c>
      <c r="S21" s="16">
        <v>0</v>
      </c>
      <c r="T21" s="16">
        <v>0</v>
      </c>
      <c r="U21" s="16">
        <v>0</v>
      </c>
      <c r="V21" s="16">
        <v>126</v>
      </c>
      <c r="W21" s="16">
        <v>4230</v>
      </c>
      <c r="X21" s="16">
        <v>725</v>
      </c>
      <c r="Y21" s="17">
        <v>3505</v>
      </c>
    </row>
    <row r="22" spans="1:25" ht="48" customHeight="1" x14ac:dyDescent="0.25">
      <c r="A22" s="12" t="s">
        <v>37</v>
      </c>
      <c r="B22" s="6">
        <v>89161</v>
      </c>
      <c r="C22" s="6">
        <v>6268</v>
      </c>
      <c r="D22" s="6">
        <v>95429</v>
      </c>
      <c r="E22" s="6">
        <v>0</v>
      </c>
      <c r="F22" s="6">
        <v>0</v>
      </c>
      <c r="G22" s="6">
        <v>0</v>
      </c>
      <c r="H22" s="6">
        <v>5100</v>
      </c>
      <c r="I22" s="6">
        <v>100529</v>
      </c>
      <c r="J22" s="6">
        <v>108481</v>
      </c>
      <c r="K22" s="6">
        <v>7855</v>
      </c>
      <c r="L22" s="57">
        <v>100626</v>
      </c>
      <c r="M22" s="13">
        <v>25104</v>
      </c>
      <c r="N22" s="6">
        <v>75522</v>
      </c>
      <c r="O22" s="62" t="s">
        <v>161</v>
      </c>
      <c r="P22" s="13">
        <v>7952</v>
      </c>
      <c r="Q22" s="15">
        <v>8377</v>
      </c>
      <c r="R22" s="16">
        <v>415</v>
      </c>
      <c r="S22" s="16">
        <v>0</v>
      </c>
      <c r="T22" s="16">
        <v>0</v>
      </c>
      <c r="U22" s="16">
        <v>0</v>
      </c>
      <c r="V22" s="16">
        <v>222</v>
      </c>
      <c r="W22" s="16">
        <v>7740</v>
      </c>
      <c r="X22" s="16">
        <v>1931</v>
      </c>
      <c r="Y22" s="17">
        <v>5809</v>
      </c>
    </row>
    <row r="23" spans="1:25" ht="22.5" customHeight="1" x14ac:dyDescent="0.25">
      <c r="A23" s="12" t="s">
        <v>146</v>
      </c>
      <c r="B23" s="6">
        <v>96491</v>
      </c>
      <c r="C23" s="6">
        <v>6783</v>
      </c>
      <c r="D23" s="6">
        <v>103274</v>
      </c>
      <c r="E23" s="6">
        <v>18000</v>
      </c>
      <c r="F23" s="6">
        <v>0</v>
      </c>
      <c r="G23" s="6">
        <v>0</v>
      </c>
      <c r="H23" s="6">
        <v>0</v>
      </c>
      <c r="I23" s="6">
        <v>121274</v>
      </c>
      <c r="J23" s="6">
        <v>129880</v>
      </c>
      <c r="K23" s="6">
        <v>8424</v>
      </c>
      <c r="L23" s="57">
        <v>121456</v>
      </c>
      <c r="M23" s="13">
        <v>32395</v>
      </c>
      <c r="N23" s="6">
        <v>89061</v>
      </c>
      <c r="O23" s="62" t="s">
        <v>161</v>
      </c>
      <c r="P23" s="13">
        <v>8606</v>
      </c>
      <c r="Q23" s="15">
        <v>10106</v>
      </c>
      <c r="R23" s="16">
        <v>415</v>
      </c>
      <c r="S23" s="16">
        <v>0</v>
      </c>
      <c r="T23" s="16">
        <v>0</v>
      </c>
      <c r="U23" s="16">
        <v>0</v>
      </c>
      <c r="V23" s="16">
        <v>268</v>
      </c>
      <c r="W23" s="16">
        <v>9423</v>
      </c>
      <c r="X23" s="16">
        <v>2492</v>
      </c>
      <c r="Y23" s="17">
        <v>6931</v>
      </c>
    </row>
    <row r="24" spans="1:25" ht="20.25" customHeight="1" x14ac:dyDescent="0.25">
      <c r="A24" s="68" t="s">
        <v>150</v>
      </c>
      <c r="B24" s="6">
        <v>72000</v>
      </c>
      <c r="C24" s="6">
        <v>5062</v>
      </c>
      <c r="D24" s="6">
        <v>77062</v>
      </c>
      <c r="E24" s="6">
        <v>0</v>
      </c>
      <c r="F24" s="6">
        <v>0</v>
      </c>
      <c r="G24" s="6">
        <v>0</v>
      </c>
      <c r="H24" s="6">
        <v>2040</v>
      </c>
      <c r="I24" s="6">
        <v>79102</v>
      </c>
      <c r="J24" s="6">
        <v>85524</v>
      </c>
      <c r="K24" s="6">
        <v>9566</v>
      </c>
      <c r="L24" s="57">
        <v>75958</v>
      </c>
      <c r="M24" s="13">
        <v>16470</v>
      </c>
      <c r="N24" s="6">
        <v>59488</v>
      </c>
      <c r="O24" s="60" t="s">
        <v>161</v>
      </c>
      <c r="P24" s="13">
        <v>6422</v>
      </c>
      <c r="Q24" s="15">
        <v>6592</v>
      </c>
      <c r="R24" s="16">
        <v>415</v>
      </c>
      <c r="S24" s="16">
        <v>0</v>
      </c>
      <c r="T24" s="16">
        <v>193</v>
      </c>
      <c r="U24" s="16">
        <v>0</v>
      </c>
      <c r="V24" s="16">
        <v>175</v>
      </c>
      <c r="W24" s="16">
        <v>5809</v>
      </c>
      <c r="X24" s="16">
        <v>1267</v>
      </c>
      <c r="Y24" s="17">
        <v>4542</v>
      </c>
    </row>
    <row r="25" spans="1:25" ht="30" customHeight="1" x14ac:dyDescent="0.25">
      <c r="A25" s="12" t="s">
        <v>147</v>
      </c>
      <c r="B25" s="6">
        <v>56310</v>
      </c>
      <c r="C25" s="6">
        <v>3959</v>
      </c>
      <c r="D25" s="6">
        <v>60269</v>
      </c>
      <c r="E25" s="6">
        <v>0</v>
      </c>
      <c r="F25" s="6">
        <v>0</v>
      </c>
      <c r="G25" s="6">
        <v>0</v>
      </c>
      <c r="H25" s="6">
        <v>0</v>
      </c>
      <c r="I25" s="6">
        <v>60269</v>
      </c>
      <c r="J25" s="6">
        <v>65292</v>
      </c>
      <c r="K25" s="6">
        <v>8521</v>
      </c>
      <c r="L25" s="57">
        <v>56771</v>
      </c>
      <c r="M25" s="13">
        <v>9916</v>
      </c>
      <c r="N25" s="6">
        <v>46855</v>
      </c>
      <c r="O25" s="60" t="s">
        <v>161</v>
      </c>
      <c r="P25" s="13">
        <v>5023</v>
      </c>
      <c r="Q25" s="15">
        <v>5023</v>
      </c>
      <c r="R25" s="16">
        <v>415</v>
      </c>
      <c r="S25" s="16">
        <v>0</v>
      </c>
      <c r="T25" s="16">
        <v>151</v>
      </c>
      <c r="U25" s="16">
        <v>0</v>
      </c>
      <c r="V25" s="16">
        <v>133</v>
      </c>
      <c r="W25" s="16">
        <v>4324</v>
      </c>
      <c r="X25" s="16">
        <v>763</v>
      </c>
      <c r="Y25" s="17">
        <v>3561</v>
      </c>
    </row>
    <row r="26" spans="1:25" x14ac:dyDescent="0.25">
      <c r="A26" s="1" t="s">
        <v>161</v>
      </c>
      <c r="B26" s="6" t="s">
        <v>161</v>
      </c>
      <c r="C26" s="7" t="s">
        <v>161</v>
      </c>
      <c r="D26" s="6" t="s">
        <v>161</v>
      </c>
      <c r="E26" s="6" t="s">
        <v>161</v>
      </c>
      <c r="F26" s="6" t="s">
        <v>161</v>
      </c>
      <c r="G26" s="6" t="s">
        <v>161</v>
      </c>
      <c r="H26" s="6" t="s">
        <v>161</v>
      </c>
      <c r="I26" s="6" t="s">
        <v>161</v>
      </c>
      <c r="J26" s="6" t="s">
        <v>161</v>
      </c>
      <c r="K26" s="6" t="s">
        <v>161</v>
      </c>
      <c r="L26" s="57" t="s">
        <v>161</v>
      </c>
      <c r="M26" s="6" t="s">
        <v>161</v>
      </c>
      <c r="N26" s="6" t="s">
        <v>161</v>
      </c>
      <c r="O26" s="60" t="s">
        <v>161</v>
      </c>
      <c r="P26" s="13" t="s">
        <v>161</v>
      </c>
      <c r="Q26" s="15" t="s">
        <v>161</v>
      </c>
      <c r="R26" s="16" t="s">
        <v>161</v>
      </c>
      <c r="S26" s="16" t="s">
        <v>161</v>
      </c>
      <c r="T26" s="16" t="s">
        <v>161</v>
      </c>
      <c r="U26" s="16" t="s">
        <v>161</v>
      </c>
      <c r="V26" s="16" t="s">
        <v>161</v>
      </c>
      <c r="W26" s="16" t="s">
        <v>161</v>
      </c>
      <c r="X26" s="16" t="s">
        <v>161</v>
      </c>
      <c r="Y26" s="17" t="s">
        <v>161</v>
      </c>
    </row>
    <row r="27" spans="1:25" x14ac:dyDescent="0.25">
      <c r="A27" s="12" t="s">
        <v>18</v>
      </c>
      <c r="B27" s="6">
        <v>126237</v>
      </c>
      <c r="C27" s="6">
        <v>8874</v>
      </c>
      <c r="D27" s="6">
        <v>135111</v>
      </c>
      <c r="E27" s="6">
        <v>18000</v>
      </c>
      <c r="F27" s="6">
        <v>0</v>
      </c>
      <c r="G27" s="6">
        <v>0</v>
      </c>
      <c r="H27" s="6">
        <v>0</v>
      </c>
      <c r="I27" s="6">
        <v>153111</v>
      </c>
      <c r="J27" s="6">
        <v>164371</v>
      </c>
      <c r="K27" s="6">
        <v>8950</v>
      </c>
      <c r="L27" s="57">
        <v>155421</v>
      </c>
      <c r="M27" s="13">
        <v>44282</v>
      </c>
      <c r="N27" s="6">
        <v>111139</v>
      </c>
      <c r="O27" s="62" t="s">
        <v>161</v>
      </c>
      <c r="P27" s="13">
        <v>11260</v>
      </c>
      <c r="Q27" s="15">
        <v>12760</v>
      </c>
      <c r="R27" s="16">
        <v>210</v>
      </c>
      <c r="S27" s="16">
        <v>173</v>
      </c>
      <c r="T27" s="16">
        <v>0</v>
      </c>
      <c r="U27" s="16">
        <v>0</v>
      </c>
      <c r="V27" s="16">
        <v>338</v>
      </c>
      <c r="W27" s="16">
        <v>12039</v>
      </c>
      <c r="X27" s="16">
        <v>3406</v>
      </c>
      <c r="Y27" s="17">
        <v>8633</v>
      </c>
    </row>
    <row r="28" spans="1:25" ht="20.25" customHeight="1" x14ac:dyDescent="0.25">
      <c r="A28" s="12" t="s">
        <v>19</v>
      </c>
      <c r="B28" s="6">
        <v>126237</v>
      </c>
      <c r="C28" s="6">
        <v>8874</v>
      </c>
      <c r="D28" s="6">
        <v>135111</v>
      </c>
      <c r="E28" s="6">
        <v>18000</v>
      </c>
      <c r="F28" s="6">
        <v>0</v>
      </c>
      <c r="G28" s="6">
        <v>0</v>
      </c>
      <c r="H28" s="6">
        <v>0</v>
      </c>
      <c r="I28" s="6">
        <v>153111</v>
      </c>
      <c r="J28" s="6">
        <v>164371</v>
      </c>
      <c r="K28" s="6">
        <v>8950</v>
      </c>
      <c r="L28" s="57">
        <v>155421</v>
      </c>
      <c r="M28" s="13">
        <v>44282</v>
      </c>
      <c r="N28" s="6">
        <v>111139</v>
      </c>
      <c r="O28" s="62" t="s">
        <v>161</v>
      </c>
      <c r="P28" s="13">
        <v>11260</v>
      </c>
      <c r="Q28" s="15">
        <v>12760</v>
      </c>
      <c r="R28" s="16">
        <v>210</v>
      </c>
      <c r="S28" s="16">
        <v>173</v>
      </c>
      <c r="T28" s="16">
        <v>0</v>
      </c>
      <c r="U28" s="16">
        <v>0</v>
      </c>
      <c r="V28" s="16">
        <v>338</v>
      </c>
      <c r="W28" s="16">
        <v>12039</v>
      </c>
      <c r="X28" s="16">
        <v>3406</v>
      </c>
      <c r="Y28" s="17">
        <v>8633</v>
      </c>
    </row>
    <row r="29" spans="1:25" ht="27" customHeight="1" x14ac:dyDescent="0.25">
      <c r="A29" s="12" t="s">
        <v>20</v>
      </c>
      <c r="B29" s="6">
        <v>126237</v>
      </c>
      <c r="C29" s="6">
        <v>8874</v>
      </c>
      <c r="D29" s="6">
        <v>135111</v>
      </c>
      <c r="E29" s="6">
        <v>18000</v>
      </c>
      <c r="F29" s="6">
        <v>0</v>
      </c>
      <c r="G29" s="6">
        <v>0</v>
      </c>
      <c r="H29" s="6">
        <v>0</v>
      </c>
      <c r="I29" s="6">
        <v>153111</v>
      </c>
      <c r="J29" s="6">
        <v>164371</v>
      </c>
      <c r="K29" s="6">
        <v>8950</v>
      </c>
      <c r="L29" s="57">
        <v>155421</v>
      </c>
      <c r="M29" s="13">
        <v>44282</v>
      </c>
      <c r="N29" s="6">
        <v>111139</v>
      </c>
      <c r="O29" s="62" t="s">
        <v>161</v>
      </c>
      <c r="P29" s="13">
        <v>11260</v>
      </c>
      <c r="Q29" s="15">
        <v>12760</v>
      </c>
      <c r="R29" s="16">
        <v>210</v>
      </c>
      <c r="S29" s="16">
        <v>173</v>
      </c>
      <c r="T29" s="16">
        <v>0</v>
      </c>
      <c r="U29" s="16">
        <v>0</v>
      </c>
      <c r="V29" s="16">
        <v>338</v>
      </c>
      <c r="W29" s="16">
        <v>12039</v>
      </c>
      <c r="X29" s="16">
        <v>3406</v>
      </c>
      <c r="Y29" s="17">
        <v>8633</v>
      </c>
    </row>
    <row r="30" spans="1:25" ht="35.25" customHeight="1" x14ac:dyDescent="0.25">
      <c r="A30" s="12" t="s">
        <v>21</v>
      </c>
      <c r="B30" s="6">
        <v>126237</v>
      </c>
      <c r="C30" s="6">
        <v>8874</v>
      </c>
      <c r="D30" s="6">
        <v>135111</v>
      </c>
      <c r="E30" s="6">
        <v>18000</v>
      </c>
      <c r="F30" s="6">
        <v>0</v>
      </c>
      <c r="G30" s="6">
        <v>0</v>
      </c>
      <c r="H30" s="6">
        <v>0</v>
      </c>
      <c r="I30" s="6">
        <v>153111</v>
      </c>
      <c r="J30" s="6">
        <v>164371</v>
      </c>
      <c r="K30" s="6">
        <v>8950</v>
      </c>
      <c r="L30" s="57">
        <v>155421</v>
      </c>
      <c r="M30" s="13">
        <v>44282</v>
      </c>
      <c r="N30" s="6">
        <v>111139</v>
      </c>
      <c r="O30" s="62" t="s">
        <v>161</v>
      </c>
      <c r="P30" s="13">
        <v>11260</v>
      </c>
      <c r="Q30" s="15">
        <v>12760</v>
      </c>
      <c r="R30" s="16">
        <v>210</v>
      </c>
      <c r="S30" s="16">
        <v>173</v>
      </c>
      <c r="T30" s="16">
        <v>0</v>
      </c>
      <c r="U30" s="16">
        <v>0</v>
      </c>
      <c r="V30" s="16">
        <v>338</v>
      </c>
      <c r="W30" s="16">
        <v>12039</v>
      </c>
      <c r="X30" s="16">
        <v>3406</v>
      </c>
      <c r="Y30" s="17">
        <v>8633</v>
      </c>
    </row>
    <row r="31" spans="1:25" ht="28.5" customHeight="1" x14ac:dyDescent="0.25">
      <c r="A31" s="12" t="s">
        <v>22</v>
      </c>
      <c r="B31" s="6">
        <v>96665</v>
      </c>
      <c r="C31" s="6">
        <v>6796</v>
      </c>
      <c r="D31" s="6">
        <v>103461</v>
      </c>
      <c r="E31" s="6">
        <v>18000</v>
      </c>
      <c r="F31" s="6">
        <v>0</v>
      </c>
      <c r="G31" s="6">
        <v>0</v>
      </c>
      <c r="H31" s="6">
        <v>0</v>
      </c>
      <c r="I31" s="6">
        <v>121461</v>
      </c>
      <c r="J31" s="6">
        <v>130082</v>
      </c>
      <c r="K31" s="6">
        <v>7488</v>
      </c>
      <c r="L31" s="57">
        <v>122594</v>
      </c>
      <c r="M31" s="13">
        <v>32793</v>
      </c>
      <c r="N31" s="6">
        <v>89801</v>
      </c>
      <c r="O31" s="62" t="s">
        <v>161</v>
      </c>
      <c r="P31" s="13">
        <v>8621</v>
      </c>
      <c r="Q31" s="15">
        <v>10121</v>
      </c>
      <c r="R31" s="16">
        <v>210</v>
      </c>
      <c r="S31" s="16">
        <v>127</v>
      </c>
      <c r="T31" s="16">
        <v>0</v>
      </c>
      <c r="U31" s="16">
        <v>0</v>
      </c>
      <c r="V31" s="16">
        <v>268</v>
      </c>
      <c r="W31" s="16">
        <v>9516</v>
      </c>
      <c r="X31" s="16">
        <v>2523</v>
      </c>
      <c r="Y31" s="17">
        <v>6993</v>
      </c>
    </row>
    <row r="32" spans="1:25" ht="17.25" customHeight="1" x14ac:dyDescent="0.25">
      <c r="A32" s="12" t="s">
        <v>50</v>
      </c>
      <c r="B32" s="6">
        <v>92858</v>
      </c>
      <c r="C32" s="6">
        <v>6528</v>
      </c>
      <c r="D32" s="6">
        <v>99386</v>
      </c>
      <c r="E32" s="6">
        <v>0</v>
      </c>
      <c r="F32" s="6">
        <v>0</v>
      </c>
      <c r="G32" s="6">
        <v>0</v>
      </c>
      <c r="H32" s="6">
        <v>0</v>
      </c>
      <c r="I32" s="6">
        <v>99386</v>
      </c>
      <c r="J32" s="6">
        <v>107668</v>
      </c>
      <c r="K32" s="6">
        <v>6507</v>
      </c>
      <c r="L32" s="57">
        <v>101161</v>
      </c>
      <c r="M32" s="13">
        <v>25291</v>
      </c>
      <c r="N32" s="6">
        <v>75870</v>
      </c>
      <c r="O32" s="62" t="s">
        <v>161</v>
      </c>
      <c r="P32" s="13">
        <v>8282</v>
      </c>
      <c r="Q32" s="15">
        <v>8282</v>
      </c>
      <c r="R32" s="16">
        <v>210</v>
      </c>
      <c r="S32" s="16">
        <v>95</v>
      </c>
      <c r="T32" s="16">
        <v>0</v>
      </c>
      <c r="U32" s="16">
        <v>0</v>
      </c>
      <c r="V32" s="16">
        <v>219</v>
      </c>
      <c r="W32" s="16">
        <v>7758</v>
      </c>
      <c r="X32" s="16">
        <v>1945</v>
      </c>
      <c r="Y32" s="17">
        <v>5813</v>
      </c>
    </row>
    <row r="33" spans="1:25" ht="30.75" customHeight="1" x14ac:dyDescent="0.25">
      <c r="A33" s="12" t="s">
        <v>23</v>
      </c>
      <c r="B33" s="6">
        <v>92858</v>
      </c>
      <c r="C33" s="6">
        <v>6528</v>
      </c>
      <c r="D33" s="6">
        <v>99386</v>
      </c>
      <c r="E33" s="6">
        <v>0</v>
      </c>
      <c r="F33" s="6">
        <v>0</v>
      </c>
      <c r="G33" s="6">
        <v>0</v>
      </c>
      <c r="H33" s="6">
        <v>0</v>
      </c>
      <c r="I33" s="6">
        <v>99386</v>
      </c>
      <c r="J33" s="6">
        <v>107668</v>
      </c>
      <c r="K33" s="6">
        <v>6507</v>
      </c>
      <c r="L33" s="57">
        <v>101161</v>
      </c>
      <c r="M33" s="13">
        <v>25291</v>
      </c>
      <c r="N33" s="6">
        <v>75870</v>
      </c>
      <c r="O33" s="62" t="s">
        <v>161</v>
      </c>
      <c r="P33" s="13">
        <v>8282</v>
      </c>
      <c r="Q33" s="15">
        <v>8282</v>
      </c>
      <c r="R33" s="16">
        <v>210</v>
      </c>
      <c r="S33" s="16">
        <v>95</v>
      </c>
      <c r="T33" s="16">
        <v>0</v>
      </c>
      <c r="U33" s="16">
        <v>0</v>
      </c>
      <c r="V33" s="16">
        <v>219</v>
      </c>
      <c r="W33" s="16">
        <v>7758</v>
      </c>
      <c r="X33" s="16">
        <v>1945</v>
      </c>
      <c r="Y33" s="17">
        <v>5813</v>
      </c>
    </row>
    <row r="34" spans="1:25" ht="29.25" customHeight="1" x14ac:dyDescent="0.25">
      <c r="A34" s="12" t="s">
        <v>24</v>
      </c>
      <c r="B34" s="6">
        <v>104206</v>
      </c>
      <c r="C34" s="6">
        <v>7326</v>
      </c>
      <c r="D34" s="6">
        <v>111532</v>
      </c>
      <c r="E34" s="6">
        <v>18000</v>
      </c>
      <c r="F34" s="6">
        <v>0</v>
      </c>
      <c r="G34" s="6">
        <v>0</v>
      </c>
      <c r="H34" s="6">
        <v>0</v>
      </c>
      <c r="I34" s="6">
        <v>129532</v>
      </c>
      <c r="J34" s="6">
        <v>138826</v>
      </c>
      <c r="K34" s="6">
        <v>18894</v>
      </c>
      <c r="L34" s="57">
        <v>119932</v>
      </c>
      <c r="M34" s="13">
        <v>31861</v>
      </c>
      <c r="N34" s="6">
        <v>88071</v>
      </c>
      <c r="O34" s="62" t="s">
        <v>161</v>
      </c>
      <c r="P34" s="13">
        <v>9294</v>
      </c>
      <c r="Q34" s="15">
        <v>10794</v>
      </c>
      <c r="R34" s="16">
        <v>210</v>
      </c>
      <c r="S34" s="16">
        <v>324</v>
      </c>
      <c r="T34" s="16">
        <v>734</v>
      </c>
      <c r="U34" s="16">
        <v>0</v>
      </c>
      <c r="V34" s="16">
        <v>286</v>
      </c>
      <c r="W34" s="16">
        <v>9240</v>
      </c>
      <c r="X34" s="16">
        <v>2451</v>
      </c>
      <c r="Y34" s="17">
        <v>6789</v>
      </c>
    </row>
    <row r="35" spans="1:25" ht="30.75" customHeight="1" x14ac:dyDescent="0.25">
      <c r="A35" s="12" t="s">
        <v>25</v>
      </c>
      <c r="B35" s="6">
        <v>89308</v>
      </c>
      <c r="C35" s="6">
        <v>6278</v>
      </c>
      <c r="D35" s="6">
        <v>95586</v>
      </c>
      <c r="E35" s="6">
        <v>0</v>
      </c>
      <c r="F35" s="6">
        <v>0</v>
      </c>
      <c r="G35" s="6">
        <v>0</v>
      </c>
      <c r="H35" s="6">
        <v>0</v>
      </c>
      <c r="I35" s="6">
        <v>95586</v>
      </c>
      <c r="J35" s="6">
        <v>103551</v>
      </c>
      <c r="K35" s="6">
        <v>14635</v>
      </c>
      <c r="L35" s="57">
        <v>88916</v>
      </c>
      <c r="M35" s="13">
        <v>21006</v>
      </c>
      <c r="N35" s="6">
        <v>67910</v>
      </c>
      <c r="O35" s="62" t="s">
        <v>161</v>
      </c>
      <c r="P35" s="13">
        <v>7965</v>
      </c>
      <c r="Q35" s="15">
        <v>7965</v>
      </c>
      <c r="R35" s="16">
        <v>210</v>
      </c>
      <c r="S35" s="16">
        <v>239</v>
      </c>
      <c r="T35" s="16">
        <v>542</v>
      </c>
      <c r="U35" s="16">
        <v>0</v>
      </c>
      <c r="V35" s="16">
        <v>211</v>
      </c>
      <c r="W35" s="16">
        <v>6763</v>
      </c>
      <c r="X35" s="16">
        <v>1616</v>
      </c>
      <c r="Y35" s="17">
        <v>5147</v>
      </c>
    </row>
    <row r="36" spans="1:25" ht="29.25" customHeight="1" x14ac:dyDescent="0.25">
      <c r="A36" s="12" t="s">
        <v>26</v>
      </c>
      <c r="B36" s="6">
        <v>98325</v>
      </c>
      <c r="C36" s="6">
        <v>6912</v>
      </c>
      <c r="D36" s="6">
        <v>105237</v>
      </c>
      <c r="E36" s="6">
        <v>18000</v>
      </c>
      <c r="F36" s="6">
        <v>0</v>
      </c>
      <c r="G36" s="6">
        <v>0</v>
      </c>
      <c r="H36" s="6">
        <v>0</v>
      </c>
      <c r="I36" s="6">
        <v>123237</v>
      </c>
      <c r="J36" s="6">
        <v>132007</v>
      </c>
      <c r="K36" s="6">
        <v>18088</v>
      </c>
      <c r="L36" s="57">
        <v>113919</v>
      </c>
      <c r="M36" s="13">
        <v>29757</v>
      </c>
      <c r="N36" s="6">
        <v>84162</v>
      </c>
      <c r="O36" s="62" t="s">
        <v>161</v>
      </c>
      <c r="P36" s="13">
        <v>8770</v>
      </c>
      <c r="Q36" s="15">
        <v>10270</v>
      </c>
      <c r="R36" s="16">
        <v>210</v>
      </c>
      <c r="S36" s="16">
        <v>308</v>
      </c>
      <c r="T36" s="16">
        <v>698</v>
      </c>
      <c r="U36" s="16">
        <v>0</v>
      </c>
      <c r="V36" s="16">
        <v>272</v>
      </c>
      <c r="W36" s="16">
        <v>8782</v>
      </c>
      <c r="X36" s="16">
        <v>2289</v>
      </c>
      <c r="Y36" s="17">
        <v>6493</v>
      </c>
    </row>
    <row r="37" spans="1:25" ht="33.75" customHeight="1" x14ac:dyDescent="0.25">
      <c r="A37" s="12" t="s">
        <v>51</v>
      </c>
      <c r="B37" s="6">
        <v>82045</v>
      </c>
      <c r="C37" s="6">
        <v>5768</v>
      </c>
      <c r="D37" s="6">
        <v>87813</v>
      </c>
      <c r="E37" s="6">
        <v>0</v>
      </c>
      <c r="F37" s="6">
        <v>0</v>
      </c>
      <c r="G37" s="6">
        <v>0</v>
      </c>
      <c r="H37" s="6">
        <v>0</v>
      </c>
      <c r="I37" s="6">
        <v>87813</v>
      </c>
      <c r="J37" s="6">
        <v>95131</v>
      </c>
      <c r="K37" s="6">
        <v>13658</v>
      </c>
      <c r="L37" s="57">
        <v>81473</v>
      </c>
      <c r="M37" s="13">
        <v>18401</v>
      </c>
      <c r="N37" s="6">
        <v>63072</v>
      </c>
      <c r="O37" s="62" t="s">
        <v>161</v>
      </c>
      <c r="P37" s="13">
        <v>7318</v>
      </c>
      <c r="Q37" s="15">
        <v>7318</v>
      </c>
      <c r="R37" s="16">
        <v>210</v>
      </c>
      <c r="S37" s="16">
        <v>220</v>
      </c>
      <c r="T37" s="16">
        <v>498</v>
      </c>
      <c r="U37" s="16">
        <v>0</v>
      </c>
      <c r="V37" s="16">
        <v>194</v>
      </c>
      <c r="W37" s="16">
        <v>6196</v>
      </c>
      <c r="X37" s="16">
        <v>1415</v>
      </c>
      <c r="Y37" s="17">
        <v>4781</v>
      </c>
    </row>
    <row r="38" spans="1:25" ht="18" customHeight="1" x14ac:dyDescent="0.25">
      <c r="A38" s="12" t="s">
        <v>27</v>
      </c>
      <c r="B38" s="6">
        <v>96491</v>
      </c>
      <c r="C38" s="6">
        <v>6783</v>
      </c>
      <c r="D38" s="6">
        <v>103274</v>
      </c>
      <c r="E38" s="6">
        <v>18000</v>
      </c>
      <c r="F38" s="6">
        <v>0</v>
      </c>
      <c r="G38" s="6">
        <v>0</v>
      </c>
      <c r="H38" s="6">
        <v>0</v>
      </c>
      <c r="I38" s="6">
        <v>121274</v>
      </c>
      <c r="J38" s="6">
        <v>129880</v>
      </c>
      <c r="K38" s="6">
        <v>12024</v>
      </c>
      <c r="L38" s="57">
        <v>117856</v>
      </c>
      <c r="M38" s="13">
        <v>31135</v>
      </c>
      <c r="N38" s="6">
        <v>86721</v>
      </c>
      <c r="O38" s="62" t="s">
        <v>161</v>
      </c>
      <c r="P38" s="13">
        <v>8606</v>
      </c>
      <c r="Q38" s="15">
        <v>10106</v>
      </c>
      <c r="R38" s="16">
        <v>210</v>
      </c>
      <c r="S38" s="16">
        <v>202</v>
      </c>
      <c r="T38" s="16">
        <v>303</v>
      </c>
      <c r="U38" s="16">
        <v>0</v>
      </c>
      <c r="V38" s="16">
        <v>268</v>
      </c>
      <c r="W38" s="16">
        <v>9123</v>
      </c>
      <c r="X38" s="16">
        <v>2395</v>
      </c>
      <c r="Y38" s="17">
        <v>6728</v>
      </c>
    </row>
    <row r="39" spans="1:25" ht="18" customHeight="1" x14ac:dyDescent="0.25">
      <c r="A39" s="12" t="s">
        <v>28</v>
      </c>
      <c r="B39" s="6">
        <v>96491</v>
      </c>
      <c r="C39" s="6">
        <v>6783</v>
      </c>
      <c r="D39" s="6">
        <v>103274</v>
      </c>
      <c r="E39" s="6">
        <v>18000</v>
      </c>
      <c r="F39" s="6">
        <v>0</v>
      </c>
      <c r="G39" s="6">
        <v>0</v>
      </c>
      <c r="H39" s="6">
        <v>0</v>
      </c>
      <c r="I39" s="6">
        <v>121274</v>
      </c>
      <c r="J39" s="6">
        <v>129880</v>
      </c>
      <c r="K39" s="6">
        <v>12024</v>
      </c>
      <c r="L39" s="57">
        <v>117856</v>
      </c>
      <c r="M39" s="13">
        <v>31135</v>
      </c>
      <c r="N39" s="6">
        <v>86721</v>
      </c>
      <c r="O39" s="62" t="s">
        <v>161</v>
      </c>
      <c r="P39" s="13">
        <v>8606</v>
      </c>
      <c r="Q39" s="15">
        <v>10106</v>
      </c>
      <c r="R39" s="16">
        <v>210</v>
      </c>
      <c r="S39" s="16">
        <v>202</v>
      </c>
      <c r="T39" s="16">
        <v>303</v>
      </c>
      <c r="U39" s="16">
        <v>0</v>
      </c>
      <c r="V39" s="16">
        <v>268</v>
      </c>
      <c r="W39" s="16">
        <v>9123</v>
      </c>
      <c r="X39" s="16">
        <v>2395</v>
      </c>
      <c r="Y39" s="17">
        <v>6728</v>
      </c>
    </row>
    <row r="40" spans="1:25" ht="18.75" customHeight="1" x14ac:dyDescent="0.25">
      <c r="A40" s="12" t="s">
        <v>29</v>
      </c>
      <c r="B40" s="6">
        <v>96491</v>
      </c>
      <c r="C40" s="6">
        <v>6783</v>
      </c>
      <c r="D40" s="6">
        <v>103274</v>
      </c>
      <c r="E40" s="6">
        <v>18000</v>
      </c>
      <c r="F40" s="6">
        <v>0</v>
      </c>
      <c r="G40" s="6">
        <v>0</v>
      </c>
      <c r="H40" s="6">
        <v>0</v>
      </c>
      <c r="I40" s="6">
        <v>121274</v>
      </c>
      <c r="J40" s="6">
        <v>129880</v>
      </c>
      <c r="K40" s="6">
        <v>12024</v>
      </c>
      <c r="L40" s="57">
        <v>117856</v>
      </c>
      <c r="M40" s="13">
        <v>31135</v>
      </c>
      <c r="N40" s="6">
        <v>86721</v>
      </c>
      <c r="O40" s="62" t="s">
        <v>161</v>
      </c>
      <c r="P40" s="13">
        <v>8606</v>
      </c>
      <c r="Q40" s="15">
        <v>10106</v>
      </c>
      <c r="R40" s="16">
        <v>210</v>
      </c>
      <c r="S40" s="16">
        <v>202</v>
      </c>
      <c r="T40" s="16">
        <v>303</v>
      </c>
      <c r="U40" s="16">
        <v>0</v>
      </c>
      <c r="V40" s="16">
        <v>268</v>
      </c>
      <c r="W40" s="16">
        <v>9123</v>
      </c>
      <c r="X40" s="16">
        <v>2395</v>
      </c>
      <c r="Y40" s="17">
        <v>6728</v>
      </c>
    </row>
    <row r="41" spans="1:25" ht="32.25" customHeight="1" x14ac:dyDescent="0.25">
      <c r="A41" s="12" t="s">
        <v>30</v>
      </c>
      <c r="B41" s="6">
        <v>96491</v>
      </c>
      <c r="C41" s="6">
        <v>6783</v>
      </c>
      <c r="D41" s="6">
        <v>103274</v>
      </c>
      <c r="E41" s="6">
        <v>18000</v>
      </c>
      <c r="F41" s="6">
        <v>0</v>
      </c>
      <c r="G41" s="6">
        <v>0</v>
      </c>
      <c r="H41" s="6">
        <v>0</v>
      </c>
      <c r="I41" s="6">
        <v>121274</v>
      </c>
      <c r="J41" s="6">
        <v>129880</v>
      </c>
      <c r="K41" s="6">
        <v>12024</v>
      </c>
      <c r="L41" s="57">
        <v>117856</v>
      </c>
      <c r="M41" s="13">
        <v>31135</v>
      </c>
      <c r="N41" s="6">
        <v>86721</v>
      </c>
      <c r="O41" s="62" t="s">
        <v>161</v>
      </c>
      <c r="P41" s="13">
        <v>8606</v>
      </c>
      <c r="Q41" s="15">
        <v>10106</v>
      </c>
      <c r="R41" s="16">
        <v>210</v>
      </c>
      <c r="S41" s="16">
        <v>202</v>
      </c>
      <c r="T41" s="16">
        <v>303</v>
      </c>
      <c r="U41" s="16">
        <v>0</v>
      </c>
      <c r="V41" s="16">
        <v>268</v>
      </c>
      <c r="W41" s="16">
        <v>9123</v>
      </c>
      <c r="X41" s="16">
        <v>2395</v>
      </c>
      <c r="Y41" s="17">
        <v>6728</v>
      </c>
    </row>
    <row r="42" spans="1:25" x14ac:dyDescent="0.25">
      <c r="A42" s="12" t="s">
        <v>31</v>
      </c>
      <c r="B42" s="6">
        <v>96491</v>
      </c>
      <c r="C42" s="6">
        <v>6783</v>
      </c>
      <c r="D42" s="6">
        <v>103274</v>
      </c>
      <c r="E42" s="6">
        <v>18000</v>
      </c>
      <c r="F42" s="6">
        <v>0</v>
      </c>
      <c r="G42" s="6">
        <v>0</v>
      </c>
      <c r="H42" s="6">
        <v>0</v>
      </c>
      <c r="I42" s="6">
        <v>121274</v>
      </c>
      <c r="J42" s="6">
        <v>129880</v>
      </c>
      <c r="K42" s="6">
        <v>12024</v>
      </c>
      <c r="L42" s="57">
        <v>117856</v>
      </c>
      <c r="M42" s="13">
        <v>31135</v>
      </c>
      <c r="N42" s="6">
        <v>86721</v>
      </c>
      <c r="O42" s="62" t="s">
        <v>161</v>
      </c>
      <c r="P42" s="13">
        <v>8606</v>
      </c>
      <c r="Q42" s="15">
        <v>10106</v>
      </c>
      <c r="R42" s="16">
        <v>210</v>
      </c>
      <c r="S42" s="16">
        <v>202</v>
      </c>
      <c r="T42" s="16">
        <v>303</v>
      </c>
      <c r="U42" s="16">
        <v>0</v>
      </c>
      <c r="V42" s="16">
        <v>268</v>
      </c>
      <c r="W42" s="16">
        <v>9123</v>
      </c>
      <c r="X42" s="16">
        <v>2395</v>
      </c>
      <c r="Y42" s="17">
        <v>6728</v>
      </c>
    </row>
    <row r="43" spans="1:25" ht="17.25" customHeight="1" x14ac:dyDescent="0.25">
      <c r="A43" s="12" t="s">
        <v>32</v>
      </c>
      <c r="B43" s="6">
        <v>96491</v>
      </c>
      <c r="C43" s="6">
        <v>6783</v>
      </c>
      <c r="D43" s="6">
        <v>103274</v>
      </c>
      <c r="E43" s="6">
        <v>18000</v>
      </c>
      <c r="F43" s="6">
        <v>0</v>
      </c>
      <c r="G43" s="6">
        <v>0</v>
      </c>
      <c r="H43" s="6">
        <v>0</v>
      </c>
      <c r="I43" s="6">
        <v>121274</v>
      </c>
      <c r="J43" s="6">
        <v>129880</v>
      </c>
      <c r="K43" s="6">
        <v>12024</v>
      </c>
      <c r="L43" s="57">
        <v>117856</v>
      </c>
      <c r="M43" s="13">
        <v>31135</v>
      </c>
      <c r="N43" s="6">
        <v>86721</v>
      </c>
      <c r="O43" s="62" t="s">
        <v>161</v>
      </c>
      <c r="P43" s="13">
        <v>8606</v>
      </c>
      <c r="Q43" s="15">
        <v>10106</v>
      </c>
      <c r="R43" s="16">
        <v>210</v>
      </c>
      <c r="S43" s="16">
        <v>202</v>
      </c>
      <c r="T43" s="16">
        <v>303</v>
      </c>
      <c r="U43" s="16">
        <v>0</v>
      </c>
      <c r="V43" s="16">
        <v>268</v>
      </c>
      <c r="W43" s="16">
        <v>9123</v>
      </c>
      <c r="X43" s="16">
        <v>2395</v>
      </c>
      <c r="Y43" s="17">
        <v>6728</v>
      </c>
    </row>
    <row r="44" spans="1:25" ht="18" customHeight="1" x14ac:dyDescent="0.25">
      <c r="A44" s="12" t="s">
        <v>33</v>
      </c>
      <c r="B44" s="6">
        <v>96491</v>
      </c>
      <c r="C44" s="6">
        <v>6783</v>
      </c>
      <c r="D44" s="6">
        <v>103274</v>
      </c>
      <c r="E44" s="6">
        <v>18000</v>
      </c>
      <c r="F44" s="6">
        <v>0</v>
      </c>
      <c r="G44" s="6">
        <v>0</v>
      </c>
      <c r="H44" s="6">
        <v>0</v>
      </c>
      <c r="I44" s="6">
        <v>121274</v>
      </c>
      <c r="J44" s="6">
        <v>129880</v>
      </c>
      <c r="K44" s="6">
        <v>12024</v>
      </c>
      <c r="L44" s="57">
        <v>117856</v>
      </c>
      <c r="M44" s="13">
        <v>31135</v>
      </c>
      <c r="N44" s="6">
        <v>86721</v>
      </c>
      <c r="O44" s="62" t="s">
        <v>161</v>
      </c>
      <c r="P44" s="13">
        <v>8606</v>
      </c>
      <c r="Q44" s="15">
        <v>10106</v>
      </c>
      <c r="R44" s="16">
        <v>210</v>
      </c>
      <c r="S44" s="16">
        <v>202</v>
      </c>
      <c r="T44" s="16">
        <v>303</v>
      </c>
      <c r="U44" s="16">
        <v>0</v>
      </c>
      <c r="V44" s="16">
        <v>268</v>
      </c>
      <c r="W44" s="16">
        <v>9123</v>
      </c>
      <c r="X44" s="16">
        <v>2395</v>
      </c>
      <c r="Y44" s="17">
        <v>6728</v>
      </c>
    </row>
    <row r="45" spans="1:25" ht="18.75" customHeight="1" x14ac:dyDescent="0.25">
      <c r="A45" s="12" t="s">
        <v>34</v>
      </c>
      <c r="B45" s="6">
        <v>96491</v>
      </c>
      <c r="C45" s="6">
        <v>6783</v>
      </c>
      <c r="D45" s="6">
        <v>103274</v>
      </c>
      <c r="E45" s="6">
        <v>18000</v>
      </c>
      <c r="F45" s="6">
        <v>0</v>
      </c>
      <c r="G45" s="6">
        <v>0</v>
      </c>
      <c r="H45" s="6">
        <v>0</v>
      </c>
      <c r="I45" s="6">
        <v>121274</v>
      </c>
      <c r="J45" s="6">
        <v>129880</v>
      </c>
      <c r="K45" s="6">
        <v>17844</v>
      </c>
      <c r="L45" s="57">
        <v>112036</v>
      </c>
      <c r="M45" s="13">
        <v>29098</v>
      </c>
      <c r="N45" s="6">
        <v>82938</v>
      </c>
      <c r="O45" s="62" t="s">
        <v>161</v>
      </c>
      <c r="P45" s="13">
        <v>8606</v>
      </c>
      <c r="Q45" s="15">
        <v>10106</v>
      </c>
      <c r="R45" s="16">
        <v>210</v>
      </c>
      <c r="S45" s="16">
        <v>303</v>
      </c>
      <c r="T45" s="16">
        <v>687</v>
      </c>
      <c r="U45" s="16">
        <v>0</v>
      </c>
      <c r="V45" s="16">
        <v>268</v>
      </c>
      <c r="W45" s="16">
        <v>8638</v>
      </c>
      <c r="X45" s="16">
        <v>2238</v>
      </c>
      <c r="Y45" s="17">
        <v>6400</v>
      </c>
    </row>
    <row r="46" spans="1:25" ht="30.75" customHeight="1" x14ac:dyDescent="0.25">
      <c r="A46" s="12" t="s">
        <v>35</v>
      </c>
      <c r="B46" s="6">
        <v>96491</v>
      </c>
      <c r="C46" s="6">
        <v>6783</v>
      </c>
      <c r="D46" s="6">
        <v>103274</v>
      </c>
      <c r="E46" s="6">
        <v>18000</v>
      </c>
      <c r="F46" s="6">
        <v>0</v>
      </c>
      <c r="G46" s="6">
        <v>0</v>
      </c>
      <c r="H46" s="6">
        <v>0</v>
      </c>
      <c r="I46" s="6">
        <v>121274</v>
      </c>
      <c r="J46" s="6">
        <v>129880</v>
      </c>
      <c r="K46" s="6">
        <v>8424</v>
      </c>
      <c r="L46" s="57">
        <v>121456</v>
      </c>
      <c r="M46" s="13">
        <v>32395</v>
      </c>
      <c r="N46" s="6">
        <v>89061</v>
      </c>
      <c r="O46" s="67" t="s">
        <v>161</v>
      </c>
      <c r="P46" s="13">
        <v>8606</v>
      </c>
      <c r="Q46" s="15">
        <v>10106</v>
      </c>
      <c r="R46" s="16">
        <v>415</v>
      </c>
      <c r="S46" s="16">
        <v>0</v>
      </c>
      <c r="T46" s="16">
        <v>0</v>
      </c>
      <c r="U46" s="16">
        <v>0</v>
      </c>
      <c r="V46" s="16">
        <v>268</v>
      </c>
      <c r="W46" s="16">
        <v>9423</v>
      </c>
      <c r="X46" s="16">
        <v>2492</v>
      </c>
      <c r="Y46" s="17">
        <v>6931</v>
      </c>
    </row>
    <row r="47" spans="1:25" ht="31.5" customHeight="1" x14ac:dyDescent="0.25">
      <c r="A47" s="12" t="s">
        <v>149</v>
      </c>
      <c r="B47" s="6">
        <v>64835</v>
      </c>
      <c r="C47" s="6">
        <v>16073</v>
      </c>
      <c r="D47" s="6">
        <v>80908</v>
      </c>
      <c r="E47" s="6">
        <v>20503</v>
      </c>
      <c r="F47" s="6">
        <v>5083</v>
      </c>
      <c r="G47" s="6">
        <v>0</v>
      </c>
      <c r="H47" s="6">
        <v>0</v>
      </c>
      <c r="I47" s="6">
        <v>106494</v>
      </c>
      <c r="J47" s="6">
        <v>113236</v>
      </c>
      <c r="K47" s="6">
        <v>10403</v>
      </c>
      <c r="L47" s="57">
        <v>102833</v>
      </c>
      <c r="M47" s="13">
        <v>25877</v>
      </c>
      <c r="N47" s="6">
        <v>76956</v>
      </c>
      <c r="O47" s="62" t="s">
        <v>161</v>
      </c>
      <c r="P47" s="13">
        <v>6742</v>
      </c>
      <c r="Q47" s="15">
        <v>8875</v>
      </c>
      <c r="R47" s="16">
        <v>415</v>
      </c>
      <c r="S47" s="16">
        <v>0</v>
      </c>
      <c r="T47" s="16">
        <v>202</v>
      </c>
      <c r="U47" s="16">
        <v>0</v>
      </c>
      <c r="V47" s="16">
        <v>235</v>
      </c>
      <c r="W47" s="16">
        <v>8023</v>
      </c>
      <c r="X47" s="16">
        <v>1991</v>
      </c>
      <c r="Y47" s="17">
        <v>6032</v>
      </c>
    </row>
    <row r="48" spans="1:25" ht="18" customHeight="1" x14ac:dyDescent="0.25">
      <c r="A48" s="12" t="s">
        <v>36</v>
      </c>
      <c r="B48" s="6">
        <v>89161</v>
      </c>
      <c r="C48" s="6">
        <v>6268</v>
      </c>
      <c r="D48" s="6">
        <v>95429</v>
      </c>
      <c r="E48" s="6">
        <v>0</v>
      </c>
      <c r="F48" s="6">
        <v>0</v>
      </c>
      <c r="G48" s="6">
        <v>0</v>
      </c>
      <c r="H48" s="6">
        <v>0</v>
      </c>
      <c r="I48" s="6">
        <v>95429</v>
      </c>
      <c r="J48" s="6">
        <v>103381</v>
      </c>
      <c r="K48" s="6">
        <v>10039</v>
      </c>
      <c r="L48" s="57">
        <v>93342</v>
      </c>
      <c r="M48" s="13">
        <v>22555</v>
      </c>
      <c r="N48" s="6">
        <v>70787</v>
      </c>
      <c r="O48" s="62" t="s">
        <v>161</v>
      </c>
      <c r="P48" s="13">
        <v>7952</v>
      </c>
      <c r="Q48" s="15">
        <v>7952</v>
      </c>
      <c r="R48" s="16">
        <v>210</v>
      </c>
      <c r="S48" s="16">
        <v>159</v>
      </c>
      <c r="T48" s="16">
        <v>239</v>
      </c>
      <c r="U48" s="16">
        <v>0</v>
      </c>
      <c r="V48" s="16">
        <v>211</v>
      </c>
      <c r="W48" s="16">
        <v>7133</v>
      </c>
      <c r="X48" s="16">
        <v>1735</v>
      </c>
      <c r="Y48" s="17">
        <v>5398</v>
      </c>
    </row>
    <row r="49" spans="1:25" ht="29.25" customHeight="1" x14ac:dyDescent="0.25">
      <c r="A49" s="12" t="s">
        <v>52</v>
      </c>
      <c r="B49" s="6">
        <v>89161</v>
      </c>
      <c r="C49" s="6">
        <v>6268</v>
      </c>
      <c r="D49" s="6">
        <v>95429</v>
      </c>
      <c r="E49" s="6">
        <v>0</v>
      </c>
      <c r="F49" s="6">
        <v>0</v>
      </c>
      <c r="G49" s="6">
        <v>0</v>
      </c>
      <c r="H49" s="6">
        <v>5400</v>
      </c>
      <c r="I49" s="6">
        <v>100829</v>
      </c>
      <c r="J49" s="6">
        <v>108781</v>
      </c>
      <c r="K49" s="6">
        <v>10183</v>
      </c>
      <c r="L49" s="57">
        <v>98598</v>
      </c>
      <c r="M49" s="13">
        <v>24394</v>
      </c>
      <c r="N49" s="6">
        <v>74204</v>
      </c>
      <c r="O49" s="62" t="s">
        <v>161</v>
      </c>
      <c r="P49" s="13">
        <v>7952</v>
      </c>
      <c r="Q49" s="15">
        <v>8402</v>
      </c>
      <c r="R49" s="16">
        <v>210</v>
      </c>
      <c r="S49" s="16">
        <v>159</v>
      </c>
      <c r="T49" s="16">
        <v>239</v>
      </c>
      <c r="U49" s="16">
        <v>0</v>
      </c>
      <c r="V49" s="16">
        <v>223</v>
      </c>
      <c r="W49" s="16">
        <v>7571</v>
      </c>
      <c r="X49" s="16">
        <v>1876</v>
      </c>
      <c r="Y49" s="17">
        <v>5695</v>
      </c>
    </row>
    <row r="50" spans="1:25" ht="24" customHeight="1" x14ac:dyDescent="0.25">
      <c r="A50" s="12" t="s">
        <v>154</v>
      </c>
      <c r="B50" s="6">
        <v>80433</v>
      </c>
      <c r="C50" s="6">
        <v>5654</v>
      </c>
      <c r="D50" s="6">
        <v>86087</v>
      </c>
      <c r="E50" s="6">
        <v>0</v>
      </c>
      <c r="F50" s="6">
        <v>0</v>
      </c>
      <c r="G50" s="6">
        <v>0</v>
      </c>
      <c r="H50" s="6">
        <v>2040</v>
      </c>
      <c r="I50" s="6">
        <v>88127</v>
      </c>
      <c r="J50" s="6">
        <v>95301</v>
      </c>
      <c r="K50" s="6">
        <v>10090</v>
      </c>
      <c r="L50" s="57">
        <v>85211</v>
      </c>
      <c r="M50" s="13">
        <v>19709</v>
      </c>
      <c r="N50" s="6">
        <v>65502</v>
      </c>
      <c r="O50" s="62" t="s">
        <v>161</v>
      </c>
      <c r="P50" s="13">
        <v>7174</v>
      </c>
      <c r="Q50" s="15">
        <v>7344</v>
      </c>
      <c r="R50" s="16">
        <v>415</v>
      </c>
      <c r="S50" s="16">
        <v>0</v>
      </c>
      <c r="T50" s="16">
        <v>215</v>
      </c>
      <c r="U50" s="16">
        <v>0</v>
      </c>
      <c r="V50" s="16">
        <v>195</v>
      </c>
      <c r="W50" s="16">
        <v>6519</v>
      </c>
      <c r="X50" s="16">
        <v>1516</v>
      </c>
      <c r="Y50" s="17">
        <v>5003</v>
      </c>
    </row>
    <row r="51" spans="1:25" ht="24" customHeight="1" x14ac:dyDescent="0.25">
      <c r="A51" s="12" t="s">
        <v>155</v>
      </c>
      <c r="B51" s="6">
        <v>64835</v>
      </c>
      <c r="C51" s="6">
        <v>16073</v>
      </c>
      <c r="D51" s="6">
        <v>80908</v>
      </c>
      <c r="E51" s="6">
        <v>20503</v>
      </c>
      <c r="F51" s="6">
        <v>5083</v>
      </c>
      <c r="G51" s="6">
        <v>0</v>
      </c>
      <c r="H51" s="6">
        <v>0</v>
      </c>
      <c r="I51" s="6">
        <v>106494</v>
      </c>
      <c r="J51" s="6">
        <v>113236</v>
      </c>
      <c r="K51" s="6">
        <v>10403</v>
      </c>
      <c r="L51" s="57">
        <v>102833</v>
      </c>
      <c r="M51" s="13">
        <v>25877</v>
      </c>
      <c r="N51" s="6">
        <v>76956</v>
      </c>
      <c r="O51" s="62" t="s">
        <v>161</v>
      </c>
      <c r="P51" s="13">
        <v>6742</v>
      </c>
      <c r="Q51" s="15">
        <v>8875</v>
      </c>
      <c r="R51" s="16">
        <v>415</v>
      </c>
      <c r="S51" s="16">
        <v>0</v>
      </c>
      <c r="T51" s="16">
        <v>202</v>
      </c>
      <c r="U51" s="16">
        <v>0</v>
      </c>
      <c r="V51" s="16">
        <v>235</v>
      </c>
      <c r="W51" s="16">
        <v>8023</v>
      </c>
      <c r="X51" s="16">
        <v>1991</v>
      </c>
      <c r="Y51" s="17">
        <v>6032</v>
      </c>
    </row>
    <row r="52" spans="1:25" ht="28.5" customHeight="1" x14ac:dyDescent="0.25">
      <c r="A52" s="12" t="s">
        <v>156</v>
      </c>
      <c r="B52" s="6">
        <v>73846</v>
      </c>
      <c r="C52" s="6">
        <v>0</v>
      </c>
      <c r="D52" s="6">
        <v>73846</v>
      </c>
      <c r="E52" s="6">
        <v>0</v>
      </c>
      <c r="F52" s="6">
        <v>0</v>
      </c>
      <c r="G52" s="6">
        <v>0</v>
      </c>
      <c r="H52" s="6">
        <v>0</v>
      </c>
      <c r="I52" s="6">
        <v>73846</v>
      </c>
      <c r="J52" s="6">
        <v>80000</v>
      </c>
      <c r="K52" s="6">
        <v>9319</v>
      </c>
      <c r="L52" s="57">
        <v>70681</v>
      </c>
      <c r="M52" s="13">
        <v>14623</v>
      </c>
      <c r="N52" s="6">
        <v>56058</v>
      </c>
      <c r="O52" s="62" t="s">
        <v>161</v>
      </c>
      <c r="P52" s="13">
        <v>6154</v>
      </c>
      <c r="Q52" s="15">
        <v>6154</v>
      </c>
      <c r="R52" s="16">
        <v>415</v>
      </c>
      <c r="S52" s="16">
        <v>0</v>
      </c>
      <c r="T52" s="16">
        <v>185</v>
      </c>
      <c r="U52" s="16">
        <v>0</v>
      </c>
      <c r="V52" s="16">
        <v>163</v>
      </c>
      <c r="W52" s="16">
        <v>5391</v>
      </c>
      <c r="X52" s="16">
        <v>1125</v>
      </c>
      <c r="Y52" s="17">
        <v>4266</v>
      </c>
    </row>
    <row r="53" spans="1:25" ht="42.75" customHeight="1" x14ac:dyDescent="0.25">
      <c r="A53" t="s">
        <v>172</v>
      </c>
      <c r="B53" s="6" t="s">
        <v>161</v>
      </c>
      <c r="C53" s="7" t="s">
        <v>161</v>
      </c>
      <c r="D53" s="7" t="s">
        <v>161</v>
      </c>
      <c r="E53" s="7" t="s">
        <v>161</v>
      </c>
      <c r="F53" s="7" t="s">
        <v>161</v>
      </c>
      <c r="G53" s="7" t="s">
        <v>161</v>
      </c>
      <c r="H53" s="7" t="s">
        <v>161</v>
      </c>
      <c r="I53" s="7" t="s">
        <v>161</v>
      </c>
      <c r="J53" s="7" t="s">
        <v>161</v>
      </c>
      <c r="K53" s="7" t="s">
        <v>161</v>
      </c>
      <c r="L53" s="58" t="s">
        <v>161</v>
      </c>
      <c r="M53" s="7" t="s">
        <v>161</v>
      </c>
      <c r="N53" s="7" t="s">
        <v>161</v>
      </c>
      <c r="O53" s="62" t="s">
        <v>161</v>
      </c>
      <c r="P53" t="s">
        <v>161</v>
      </c>
      <c r="Q53" s="1" t="s">
        <v>161</v>
      </c>
      <c r="R53" s="1" t="s">
        <v>161</v>
      </c>
      <c r="S53" s="1" t="s">
        <v>161</v>
      </c>
      <c r="T53" s="1" t="s">
        <v>161</v>
      </c>
      <c r="U53" t="s">
        <v>161</v>
      </c>
      <c r="V53" t="s">
        <v>161</v>
      </c>
      <c r="W53" t="s">
        <v>161</v>
      </c>
      <c r="X53" t="s">
        <v>161</v>
      </c>
      <c r="Y53" t="s">
        <v>161</v>
      </c>
    </row>
    <row r="54" spans="1:25" ht="24.75" customHeight="1" x14ac:dyDescent="0.3">
      <c r="A54" s="73" t="s">
        <v>158</v>
      </c>
      <c r="B54" s="73"/>
      <c r="C54" s="73"/>
      <c r="D54" s="73"/>
      <c r="E54" s="73"/>
      <c r="F54" s="73"/>
      <c r="G54" s="73"/>
      <c r="H54" s="73"/>
      <c r="I54" s="73"/>
      <c r="J54" s="73"/>
      <c r="K54" s="73"/>
      <c r="L54" s="73"/>
      <c r="M54" s="73"/>
      <c r="N54" s="80"/>
      <c r="O54" s="62"/>
      <c r="P54" s="1"/>
      <c r="Q54" s="1"/>
      <c r="R54" s="1"/>
      <c r="S54" s="1"/>
      <c r="T54" s="1"/>
      <c r="U54" s="10"/>
      <c r="V54" s="10"/>
      <c r="W54" s="10"/>
      <c r="X54" s="10"/>
    </row>
    <row r="55" spans="1:25" ht="33" customHeight="1" x14ac:dyDescent="0.25">
      <c r="A55" s="73" t="s">
        <v>159</v>
      </c>
      <c r="B55" s="73"/>
      <c r="C55" s="73"/>
      <c r="D55" s="73"/>
      <c r="E55" s="73"/>
      <c r="F55" s="73"/>
      <c r="G55" s="73"/>
      <c r="H55" s="73"/>
      <c r="I55" s="73"/>
      <c r="J55" s="73"/>
      <c r="K55" s="73"/>
      <c r="L55" s="73"/>
      <c r="M55" s="73"/>
      <c r="N55" s="80"/>
      <c r="O55" s="62"/>
      <c r="P55" s="1"/>
      <c r="Q55" s="1"/>
      <c r="R55" s="1"/>
      <c r="S55" s="1"/>
      <c r="T55" s="1"/>
      <c r="Y55" s="8"/>
    </row>
    <row r="56" spans="1:25" ht="17.25" x14ac:dyDescent="0.3">
      <c r="Y56" s="11"/>
    </row>
  </sheetData>
  <mergeCells count="5">
    <mergeCell ref="A1:Y1"/>
    <mergeCell ref="B2:N2"/>
    <mergeCell ref="P2:Y2"/>
    <mergeCell ref="A54:N54"/>
    <mergeCell ref="A55:N55"/>
  </mergeCells>
  <printOptions horizontalCentered="1" gridLines="1"/>
  <pageMargins left="0.19685039370078741" right="0.15748031496062992" top="0.62992125984251968" bottom="0.43307086614173229" header="0.19685039370078741" footer="0.23622047244094491"/>
  <pageSetup paperSize="8" scale="76" fitToHeight="2" pageOrder="overThenDown" orientation="landscape" r:id="rId1"/>
  <headerFooter>
    <oddFooter>&amp;L
&amp;CΣελίδα &amp;P/&amp;N</oddFooter>
  </headerFooter>
  <rowBreaks count="1" manualBreakCount="1">
    <brk id="26"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ΚΡΑΤΙΚΟΙ ΥΠΑΛΛΗΛΟΙ (1.1.2019)</vt:lpstr>
      <vt:lpstr>ΚΡ. ΑΞΙΩΜΑΤOYXOI 1.2023</vt:lpstr>
      <vt:lpstr>'ΚΡ. ΑΞΙΩΜΑΤOYXOI 1.2023'!Print_Area</vt:lpstr>
      <vt:lpstr>'ΚΡΑΤΙΚΟΙ ΥΠΑΛΛΗΛΟΙ (1.1.2019)'!Print_Area</vt:lpstr>
      <vt:lpstr>'ΚΡ. ΑΞΙΩΜΑΤOYXOI 1.2023'!Print_Titles</vt:lpstr>
      <vt:lpstr>'ΚΡΑΤΙΚΟΙ ΥΠΑΛΛΗΛΟΙ (1.1.2019)'!Print_Titles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mastylianidou</dc:creator>
  <cp:lastModifiedBy>Soteris Mavrommatis</cp:lastModifiedBy>
  <cp:lastPrinted>2023-01-19T11:56:49Z</cp:lastPrinted>
  <dcterms:created xsi:type="dcterms:W3CDTF">2014-04-14T05:16:12Z</dcterms:created>
  <dcterms:modified xsi:type="dcterms:W3CDTF">2023-01-25T12:09:33Z</dcterms:modified>
</cp:coreProperties>
</file>